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38" documentId="120_S{2AC9BD13-BADA-5192-A53E-5A8FF88502F6}" xr6:coauthVersionLast="47" xr6:coauthVersionMax="47" xr10:uidLastSave="{C60E9562-3DB1-41A2-8DAB-1630BAF6ED35}"/>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<sst xmlns="http://schemas.openxmlformats.org/spreadsheetml/2006/main" count="180278" uniqueCount="39124">
  <si>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</si>
  <si>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</si>
  <si>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</si>
  <si>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</si>
  <si>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</si>
  <si>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</si>
  <si>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</si>
  <si>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</si>
  <si>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</si>
  <si>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</si>
  <si>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</si>
  <si>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</si>
  <si>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</si>
  <si>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</si>
  <si>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</si>
  <si>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</si>
  <si>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</si>
  <si>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</si>
  <si>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</si>
  <si>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</si>
  <si>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</si>
  <si>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</si>
  <si>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</si>
  <si>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</si>
  <si>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</si>
  <si>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</si>
  <si>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</si>
  <si>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</si>
  <si>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</si>
  <si>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</si>
  <si>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</si>
  <si>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</si>
  <si>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</si>
  <si>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</si>
  <si>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</si>
  <si>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</si>
  <si>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</si>
  <si>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</si>
  <si>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</si>
  <si>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</si>
  <si>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</si>
  <si>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</si>
  <si>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</si>
  <si>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</si>
  <si>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</si>
  <si>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</si>
  <si>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</si>
  <si>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</si>
  <si>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</si>
  <si>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</si>
  <si>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</si>
  <si>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</si>
  <si>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</si>
  <si>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</si>
  <si>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</si>
  <si>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</si>
  <si>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</si>
  <si>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</si>
  <si>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</si>
  <si>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</si>
  <si>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</si>
  <si>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</si>
  <si>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</si>
  <si>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</si>
  <si>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</si>
  <si>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</si>
  <si>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</si>
  <si>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</si>
  <si>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</si>
  <si>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</si>
  <si>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</si>
  <si>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</si>
  <si>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</si>
  <si>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</si>
  <si>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</si>
  <si>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</si>
  <si>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</si>
  <si>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</si>
  <si>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</si>
  <si>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</si>
  <si>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</si>
  <si>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</si>
  <si>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</si>
  <si>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</si>
  <si>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</si>
  <si>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</si>
  <si>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</si>
  <si>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</si>
  <si>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</si>
  <si>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</si>
  <si>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</si>
  <si>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</si>
  <si>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</si>
  <si>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</si>
  <si>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</si>
  <si>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</si>
  <si>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</si>
  <si>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</si>
  <si>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</si>
  <si>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</si>
  <si>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</si>
  <si>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</si>
  <si>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</si>
  <si>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</si>
  <si>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</si>
  <si>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</si>
  <si>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</si>
  <si>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</si>
  <si>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</si>
  <si>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</si>
  <si>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</si>
  <si>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</si>
  <si>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</si>
  <si>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</si>
  <si>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</si>
  <si>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</si>
  <si>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</si>
  <si>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</si>
  <si>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</si>
  <si>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</si>
  <si>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</si>
  <si>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</si>
  <si>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</si>
  <si>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</si>
  <si>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</si>
  <si>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</si>
  <si>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</si>
  <si>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</si>
  <si>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</si>
  <si>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</si>
  <si>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</si>
  <si>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</si>
  <si>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</si>
  <si>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</si>
  <si>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</si>
  <si>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</si>
  <si>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</si>
  <si>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</si>
  <si>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</si>
  <si>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</si>
  <si>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</si>
  <si>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</si>
  <si>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</si>
  <si>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</si>
  <si>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</si>
  <si>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</si>
  <si>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</si>
  <si>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</si>
  <si>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</si>
  <si>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</si>
  <si>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</si>
  <si>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</si>
  <si>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</si>
  <si>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</si>
  <si>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</si>
  <si>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</si>
  <si>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</si>
  <si>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</si>
  <si>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</si>
  <si>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</si>
  <si>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</si>
  <si>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</si>
  <si>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</si>
  <si>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</si>
  <si>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</si>
  <si>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</si>
  <si>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</si>
  <si>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</si>
  <si>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</si>
  <si>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</si>
  <si>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</si>
  <si>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</si>
  <si>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</si>
  <si>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</si>
  <si>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</si>
  <si>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</si>
  <si>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</si>
  <si>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</si>
  <si>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</si>
  <si>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</si>
  <si>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</si>
  <si>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</si>
  <si>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</si>
  <si>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</si>
  <si>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</si>
  <si>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</si>
  <si>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</si>
  <si>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</si>
  <si>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</si>
  <si>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</si>
  <si>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</si>
  <si>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</si>
  <si>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</si>
  <si>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</si>
  <si>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</si>
  <si>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</si>
  <si>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</si>
  <si>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</si>
  <si>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</si>
  <si>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</si>
  <si>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</si>
  <si>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</si>
  <si>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</si>
  <si>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</si>
  <si>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</si>
  <si>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</si>
  <si>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</si>
  <si>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</si>
  <si>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</si>
  <si>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</si>
  <si>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</si>
  <si>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</si>
  <si>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</si>
  <si>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</si>
  <si>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</si>
  <si>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</si>
  <si>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</si>
  <si>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</si>
  <si>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</si>
  <si>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</si>
  <si>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</si>
  <si>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</si>
  <si>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</si>
  <si>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</si>
  <si>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</si>
  <si>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</si>
  <si>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</si>
  <si>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</si>
  <si>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</si>
  <si>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</si>
  <si>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</si>
  <si>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</si>
  <si>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</si>
  <si>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</si>
  <si>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</si>
  <si>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</si>
  <si>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</si>
  <si>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</si>
  <si>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</si>
  <si>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</si>
  <si>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</si>
  <si>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</si>
  <si>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</si>
  <si>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</si>
  <si>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</si>
  <si>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</si>
  <si>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</si>
  <si>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</si>
  <si>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</si>
  <si>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</si>
  <si>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</si>
  <si>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</si>
  <si>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</si>
  <si>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</si>
  <si>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</si>
  <si>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</si>
  <si>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</si>
  <si>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</si>
  <si>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</si>
  <si>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</si>
  <si>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</si>
  <si>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</si>
  <si>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</si>
  <si>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</si>
  <si>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</si>
  <si>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</si>
  <si>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</si>
  <si>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</si>
  <si>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</si>
  <si>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</si>
  <si>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</si>
  <si>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</si>
  <si>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</si>
  <si>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</si>
  <si>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</si>
  <si>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</si>
  <si>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</si>
  <si>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</si>
  <si>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</si>
  <si>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</si>
  <si>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</si>
  <si>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</si>
  <si>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</si>
  <si>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</si>
  <si>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</si>
  <si>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</si>
  <si>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</si>
  <si>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</si>
  <si>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</si>
  <si>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</si>
  <si>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</si>
  <si>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</si>
  <si>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</si>
  <si>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</si>
  <si>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</si>
  <si>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</si>
  <si>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</si>
  <si>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</si>
  <si>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</si>
  <si>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</si>
  <si>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</si>
  <si>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</si>
  <si>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</si>
  <si>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</si>
  <si>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</si>
  <si>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</si>
  <si>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</si>
  <si>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</si>
  <si>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</si>
  <si>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</si>
  <si>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</si>
  <si>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</si>
  <si>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</si>
  <si>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</si>
  <si>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</si>
  <si>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</si>
  <si>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</si>
  <si>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</si>
  <si>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</si>
  <si>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</si>
  <si>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</si>
  <si>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</si>
  <si>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</si>
  <si>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</si>
  <si>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</si>
  <si>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</si>
  <si>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</si>
  <si>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</si>
  <si>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</si>
  <si>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</si>
  <si>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</si>
  <si>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</si>
  <si>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</si>
  <si>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</si>
  <si>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</si>
  <si>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</si>
  <si>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</si>
  <si>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</si>
  <si>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</si>
  <si>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</si>
  <si>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</si>
  <si>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</si>
  <si>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</si>
  <si>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</si>
  <si>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</si>
  <si>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</si>
  <si>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</si>
  <si>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</si>
  <si>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</si>
  <si>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</si>
  <si>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</si>
  <si>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</si>
  <si>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</si>
  <si>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</si>
  <si>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</si>
  <si>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</si>
  <si>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</si>
  <si>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</si>
  <si>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</si>
  <si>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</si>
  <si>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</si>
  <si>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</si>
  <si>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</si>
  <si>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</si>
  <si>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</si>
  <si>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</si>
  <si>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</si>
  <si>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</si>
  <si>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</si>
  <si>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</si>
  <si>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</si>
  <si>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</si>
  <si>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</si>
  <si>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</si>
  <si>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</si>
  <si>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</si>
  <si>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</si>
  <si>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</si>
  <si>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</si>
  <si>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</si>
  <si>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</si>
  <si>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</si>
  <si>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</si>
  <si>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</si>
  <si>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</si>
  <si>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</si>
  <si>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</si>
  <si>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</si>
  <si>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</si>
  <si>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</si>
  <si>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</si>
  <si>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</si>
  <si>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</si>
  <si>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</si>
  <si>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</si>
  <si>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</si>
  <si>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</si>
  <si>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</si>
  <si>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</si>
  <si>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</si>
  <si>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</si>
  <si>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</si>
  <si>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</si>
  <si>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</si>
  <si>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</si>
  <si>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</si>
  <si>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</si>
  <si>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</si>
  <si>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</si>
  <si>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</si>
  <si>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</si>
  <si>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</si>
  <si>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</si>
  <si>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</si>
  <si>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</si>
  <si>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</si>
  <si>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</si>
  <si>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</si>
  <si>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</si>
  <si>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</si>
  <si>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</si>
  <si>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</si>
  <si>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</si>
  <si>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</si>
  <si>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</si>
  <si>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</si>
  <si>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</si>
  <si>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</si>
  <si>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</si>
  <si>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</si>
  <si>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</si>
  <si>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</si>
  <si>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</si>
  <si>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</si>
  <si>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</si>
  <si>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</si>
  <si>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</si>
  <si>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</si>
  <si>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</si>
  <si>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</si>
  <si>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</si>
  <si>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</si>
  <si>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</si>
  <si>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</si>
  <si>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</si>
  <si>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</si>
  <si>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</si>
  <si>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</si>
  <si>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</si>
  <si>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</si>
  <si>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</si>
  <si>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</si>
  <si>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</si>
  <si>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</si>
  <si>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</si>
  <si>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</si>
  <si>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</si>
  <si>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</si>
  <si>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</si>
  <si>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</si>
  <si>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</si>
  <si>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</si>
  <si>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</si>
  <si>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</si>
  <si>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</si>
  <si>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</si>
  <si>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</si>
  <si>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</si>
  <si>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</si>
  <si>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</si>
  <si>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</si>
  <si>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</si>
  <si>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</si>
  <si>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</si>
  <si>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</si>
  <si>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</si>
  <si>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</si>
  <si>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</si>
  <si>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</si>
  <si>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</si>
  <si>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</si>
  <si>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</si>
  <si>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</si>
  <si>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</si>
  <si>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</si>
  <si>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</si>
  <si>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</si>
  <si>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</si>
  <si>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</si>
  <si>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</si>
  <si>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</si>
  <si>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</si>
  <si>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</si>
  <si>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</si>
  <si>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</si>
  <si>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</si>
  <si>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</si>
  <si>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</si>
  <si>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</si>
  <si>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</si>
  <si>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</si>
  <si>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</si>
  <si>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</si>
  <si>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</si>
  <si>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</si>
  <si>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</si>
  <si>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</si>
  <si>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</si>
  <si>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</si>
  <si>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</si>
  <si>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</si>
  <si>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</si>
  <si>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</si>
  <si>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</si>
  <si>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</si>
  <si>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</si>
  <si>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</si>
  <si>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</si>
  <si>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</si>
  <si>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</si>
  <si>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</si>
  <si>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</si>
  <si>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</si>
  <si>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</si>
  <si>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</si>
  <si>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</si>
  <si>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</si>
  <si>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</si>
  <si>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</si>
  <si>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</si>
  <si>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</si>
  <si>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</si>
  <si>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</si>
  <si>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</si>
  <si>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</si>
  <si>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</si>
  <si>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</si>
  <si>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</si>
  <si>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</si>
  <si>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</si>
  <si>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</si>
  <si>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</si>
  <si>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</si>
  <si>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</si>
  <si>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</si>
  <si>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</si>
  <si>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</si>
  <si>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</si>
  <si>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</si>
  <si>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</si>
  <si>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</si>
  <si>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</si>
  <si>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</si>
  <si>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</si>
  <si>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</si>
  <si>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</si>
  <si>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</si>
  <si>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</si>
  <si>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</si>
  <si>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</si>
  <si>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</si>
  <si>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</si>
  <si>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</si>
  <si>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</si>
  <si>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</si>
  <si>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</si>
  <si>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</si>
  <si>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</si>
  <si>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</si>
  <si>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</si>
  <si>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</si>
  <si>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</si>
  <si>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</si>
  <si>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</si>
  <si>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</si>
  <si>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</si>
  <si>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</si>
  <si>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</si>
  <si>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</si>
  <si>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</si>
  <si>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</si>
  <si>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</si>
  <si>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</si>
  <si>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</si>
  <si>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</si>
  <si>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</si>
  <si>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</si>
  <si>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</si>
  <si>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</si>
  <si>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</si>
  <si>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</si>
  <si>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</si>
  <si>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</si>
  <si>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</si>
  <si>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</si>
  <si>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</si>
  <si>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</si>
  <si>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</si>
  <si>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</si>
  <si>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</si>
  <si>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</si>
  <si>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</si>
  <si>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</si>
  <si>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</si>
  <si>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</si>
  <si>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</si>
  <si>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</si>
  <si>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</si>
  <si>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</si>
  <si>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</si>
  <si>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</si>
  <si>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</si>
  <si>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</si>
  <si>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</si>
  <si>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</si>
  <si>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</si>
  <si>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</si>
  <si>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</si>
  <si>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</si>
  <si>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</si>
  <si>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</si>
  <si>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</si>
  <si>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</si>
  <si>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</si>
  <si>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</si>
  <si>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</si>
  <si>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</si>
  <si>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</si>
  <si>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</si>
  <si>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</si>
  <si>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</si>
  <si>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</si>
  <si>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</si>
  <si>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</si>
  <si>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</si>
  <si>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</si>
  <si>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</si>
  <si>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</si>
  <si>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</si>
  <si>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</si>
  <si>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</si>
  <si>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</si>
  <si>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</si>
  <si>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</si>
  <si>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</si>
  <si>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</si>
  <si>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</si>
  <si>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</si>
  <si>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</si>
  <si>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</si>
  <si>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</si>
  <si>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</si>
  <si>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</si>
  <si>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</si>
  <si>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</si>
  <si>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</si>
  <si>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</si>
  <si>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</si>
  <si>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</si>
  <si>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</si>
  <si>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</si>
  <si>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</si>
  <si>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</si>
  <si>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</si>
  <si>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</si>
  <si>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</si>
  <si>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</si>
  <si>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</si>
  <si>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</si>
  <si>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</si>
  <si>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</si>
  <si>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</si>
  <si>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</si>
  <si>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</si>
  <si>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</si>
  <si>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</si>
  <si>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</si>
  <si>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</si>
  <si>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</si>
  <si>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</si>
  <si>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</si>
  <si>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</si>
  <si>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</si>
  <si>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</si>
  <si>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</si>
  <si>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</si>
  <si>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</si>
  <si>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</si>
  <si>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</si>
  <si>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</si>
  <si>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</si>
  <si>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</si>
  <si>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</si>
  <si>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</si>
  <si>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</si>
  <si>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</si>
  <si>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</si>
  <si>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</si>
  <si>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</si>
  <si>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</si>
  <si>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</si>
  <si>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</si>
  <si>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</si>
  <si>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</si>
  <si>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</si>
  <si>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</si>
  <si>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</si>
  <si>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</si>
  <si>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</si>
  <si>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</si>
  <si>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</si>
  <si>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</si>
  <si>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</si>
  <si>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</si>
  <si>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</si>
  <si>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</si>
  <si>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</si>
  <si>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</si>
  <si>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</si>
  <si>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</si>
  <si>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</si>
  <si>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</si>
  <si>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</si>
  <si>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</si>
  <si>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</si>
  <si>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</si>
  <si>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</si>
  <si>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</si>
  <si>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</si>
  <si>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</si>
  <si>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</si>
  <si>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</si>
  <si>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</si>
  <si>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</si>
  <si>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</si>
  <si>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</si>
  <si>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</si>
  <si>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</si>
  <si>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</si>
  <si>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</si>
  <si>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</si>
  <si>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</si>
  <si>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</si>
  <si>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</si>
  <si>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</si>
  <si>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</si>
  <si>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</si>
  <si>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</si>
  <si>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</si>
  <si>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</si>
  <si>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</si>
  <si>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</si>
  <si>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</si>
  <si>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</si>
  <si>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</si>
  <si>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</si>
  <si>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</si>
  <si>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</si>
  <si>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</si>
  <si>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</si>
  <si>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</si>
  <si>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</si>
  <si>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</si>
  <si>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</si>
  <si>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</si>
  <si>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</si>
  <si>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</si>
  <si>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</si>
  <si>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</si>
  <si>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</si>
  <si>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</si>
  <si>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</si>
  <si>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</si>
  <si>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</si>
  <si>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</si>
  <si>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</si>
  <si>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</si>
  <si>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</si>
  <si>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</si>
  <si>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</si>
  <si>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</si>
  <si>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</si>
  <si>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</si>
  <si>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</si>
  <si>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</si>
  <si>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</si>
  <si>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</si>
  <si>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</si>
  <si>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</si>
  <si>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</si>
  <si>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</si>
  <si>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</si>
  <si>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</si>
  <si>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</si>
  <si>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</si>
  <si>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</si>
  <si>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</si>
  <si>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</si>
  <si>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</si>
  <si>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</si>
  <si>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</si>
  <si>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</si>
  <si>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</si>
  <si>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</si>
  <si>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</si>
  <si>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</si>
  <si>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</si>
  <si>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</si>
  <si>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</si>
  <si>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</si>
  <si>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</si>
  <si>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</si>
  <si>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</si>
  <si>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</si>
  <si>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</si>
  <si>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</si>
  <si>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</si>
  <si>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</si>
  <si>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</si>
  <si>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</si>
  <si>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</si>
  <si>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</si>
  <si>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</si>
  <si>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</si>
  <si>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</si>
  <si>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</si>
  <si>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</si>
  <si>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</si>
  <si>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</si>
  <si>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</si>
  <si>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</si>
  <si>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</si>
  <si>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</si>
  <si>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</si>
  <si>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</si>
  <si>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</si>
  <si>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</si>
  <si>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</si>
  <si>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</si>
  <si>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</si>
  <si>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</si>
  <si>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</si>
  <si>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</si>
  <si>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</si>
  <si>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</si>
  <si>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</si>
  <si>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</si>
  <si>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</si>
  <si>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</si>
  <si>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</si>
  <si>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</si>
  <si>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</si>
  <si>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</si>
  <si>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</si>
  <si>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</si>
  <si>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</si>
  <si>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</si>
  <si>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</si>
  <si>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</si>
  <si>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</si>
  <si>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</si>
  <si>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</si>
  <si>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</si>
  <si>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</si>
  <si>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</si>
  <si>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</si>
  <si>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</si>
  <si>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</si>
  <si>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</si>
  <si>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</si>
  <si>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</si>
  <si>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</si>
  <si>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</si>
  <si>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</si>
  <si>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</si>
  <si>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</si>
  <si>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</si>
  <si>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</si>
  <si>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</si>
  <si>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</si>
  <si>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</si>
  <si>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</si>
  <si>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</si>
  <si>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</si>
  <si>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</si>
  <si>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</si>
  <si>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</si>
  <si>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</si>
  <si>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</si>
  <si>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</si>
  <si>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</si>
  <si>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</si>
  <si>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</si>
  <si>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</si>
  <si>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</si>
  <si>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</si>
  <si>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</si>
  <si>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</si>
  <si>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</si>
  <si>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</si>
  <si>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</si>
  <si>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</si>
  <si>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</si>
  <si>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</si>
  <si>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</si>
  <si>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</si>
  <si>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</si>
  <si>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</si>
  <si>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</si>
  <si>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</si>
  <si>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</si>
  <si>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</si>
  <si>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</si>
  <si>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</si>
  <si>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</si>
  <si>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</si>
  <si>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</si>
  <si>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</si>
  <si>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</si>
  <si>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</si>
  <si>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</si>
  <si>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</si>
  <si>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</si>
  <si>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</si>
  <si>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</si>
  <si>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</si>
  <si>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</si>
  <si>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</si>
  <si>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</si>
  <si>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</si>
  <si>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</si>
  <si>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</si>
  <si>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</si>
  <si>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</si>
  <si>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</si>
  <si>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</si>
  <si>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</si>
  <si>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</si>
  <si>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</si>
  <si>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</si>
  <si>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</si>
  <si>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</si>
  <si>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</si>
  <si>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</si>
  <si>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</si>
  <si>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</si>
  <si>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</si>
  <si>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</si>
  <si>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</si>
  <si>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</si>
  <si>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</si>
  <si>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</si>
  <si>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</si>
  <si>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</si>
  <si>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</si>
  <si>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</si>
  <si>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</si>
  <si>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</si>
  <si>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</si>
  <si>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</si>
  <si>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</si>
  <si>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</si>
  <si>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</si>
  <si>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</si>
  <si>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</si>
  <si>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</si>
  <si>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</si>
  <si>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</si>
  <si>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</si>
  <si>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</si>
  <si>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</si>
  <si>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</si>
  <si>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</si>
  <si>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</si>
  <si>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</si>
  <si>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</si>
  <si>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</si>
  <si>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</si>
  <si>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</si>
  <si>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</si>
  <si>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</si>
  <si>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</si>
  <si>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</si>
  <si>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</si>
  <si>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</si>
  <si>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</si>
  <si>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</si>
  <si>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</si>
  <si>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</si>
  <si>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</si>
  <si>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</si>
  <si>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</si>
  <si>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</si>
  <si>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</si>
  <si>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</si>
  <si>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</si>
  <si>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</si>
  <si>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</si>
  <si>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</si>
  <si>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</si>
  <si>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</si>
  <si>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</si>
  <si>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</si>
  <si>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</si>
  <si>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</si>
  <si>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</si>
  <si>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</si>
  <si>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</si>
  <si>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</si>
  <si>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</si>
  <si>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</si>
  <si>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</si>
  <si>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</si>
  <si>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</si>
  <si>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</si>
  <si>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</si>
  <si>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</si>
  <si>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</si>
  <si>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</si>
  <si>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</si>
  <si>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</si>
  <si>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</si>
  <si>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</si>
  <si>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</si>
  <si>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</si>
  <si>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</si>
  <si>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</si>
  <si>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</si>
  <si>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</si>
  <si>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</si>
  <si>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</si>
  <si>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</si>
  <si>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</si>
  <si>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</si>
  <si>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</si>
  <si>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</si>
  <si>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</si>
  <si>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</si>
  <si>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</si>
  <si>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</si>
  <si>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</si>
  <si>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</si>
  <si>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</si>
  <si>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</si>
  <si>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</si>
  <si>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</si>
  <si>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</si>
  <si>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</si>
  <si>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</si>
  <si>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</si>
  <si>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</si>
  <si>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</si>
  <si>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</si>
  <si>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</si>
  <si>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</si>
  <si>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</si>
  <si>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</si>
  <si>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</si>
  <si>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</si>
  <si>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</si>
  <si>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</si>
  <si>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</si>
  <si>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</si>
  <si>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</si>
  <si>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</si>
  <si>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</si>
  <si>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</si>
  <si>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</si>
  <si>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</si>
  <si>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</si>
  <si>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</si>
  <si>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</si>
  <si>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</si>
  <si>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</si>
  <si>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</si>
  <si>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</si>
  <si>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</si>
  <si>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</si>
  <si>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</si>
  <si>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</si>
  <si>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</si>
  <si>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</si>
  <si>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</si>
  <si>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</si>
  <si>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</si>
  <si>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</si>
  <si>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</si>
  <si>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</si>
  <si>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</si>
  <si>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</si>
  <si>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</si>
  <si>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</si>
  <si>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</si>
  <si>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</si>
  <si>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</si>
  <si>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</si>
  <si>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</si>
  <si>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</si>
  <si>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</si>
  <si>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</si>
  <si>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</si>
  <si>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</si>
  <si>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</si>
  <si>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</si>
  <si>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</si>
  <si>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</si>
  <si>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</si>
  <si>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</si>
  <si>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</si>
  <si>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</si>
  <si>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</si>
  <si>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</si>
  <si>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</si>
  <si>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</si>
  <si>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</si>
  <si>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</si>
  <si>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</si>
  <si>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</si>
  <si>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</si>
  <si>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</si>
  <si>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</si>
  <si>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</si>
  <si>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</si>
  <si>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</si>
  <si>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</si>
  <si>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</si>
  <si>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</si>
  <si>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</si>
  <si>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</si>
  <si>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</si>
  <si>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</si>
  <si>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</si>
  <si>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</si>
  <si>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</si>
  <si>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</si>
  <si>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</si>
  <si>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</si>
  <si>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</si>
  <si>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</si>
  <si>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</si>
  <si>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</si>
  <si>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</si>
  <si>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</si>
  <si>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</si>
  <si>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</si>
  <si>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</si>
  <si>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</si>
  <si>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</si>
  <si>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</si>
  <si>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</si>
  <si>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</si>
  <si>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</si>
  <si>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</si>
  <si>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</si>
  <si>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</si>
  <si>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</si>
  <si>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</si>
  <si>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</si>
  <si>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</si>
  <si>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</si>
  <si>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</si>
  <si>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</si>
  <si>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</si>
  <si>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</si>
  <si>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</si>
  <si>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</si>
  <si>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</si>
  <si>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</si>
  <si>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</si>
  <si>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</si>
  <si>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</si>
  <si>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</si>
  <si>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</si>
  <si>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</si>
  <si>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</si>
  <si>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</si>
  <si>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</si>
  <si>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</si>
  <si>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</si>
  <si>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</si>
  <si>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</si>
  <si>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</si>
  <si>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</si>
  <si>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</si>
  <si>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</si>
  <si>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</si>
  <si>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</si>
  <si>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</si>
  <si>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</si>
  <si>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</si>
  <si>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</si>
  <si>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</si>
  <si>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</si>
  <si>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</si>
  <si>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</si>
  <si>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</si>
  <si>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</si>
  <si>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</si>
  <si>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</si>
  <si>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</si>
  <si>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</si>
  <si>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</si>
  <si>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</si>
  <si>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</si>
  <si>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</si>
  <si>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</si>
  <si>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</si>
  <si>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</si>
  <si>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</si>
  <si>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</si>
  <si>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</si>
  <si>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</si>
  <si>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</si>
  <si>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</si>
  <si>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</si>
  <si>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</si>
  <si>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</si>
  <si>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</si>
  <si>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</si>
  <si>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</si>
  <si>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</si>
  <si>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</si>
  <si>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</si>
  <si>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</si>
  <si>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</si>
  <si>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</si>
  <si>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</si>
  <si>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</si>
  <si>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</si>
  <si>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</si>
  <si>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</si>
  <si>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</si>
  <si>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</si>
  <si>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</si>
  <si>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</si>
  <si>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</si>
  <si>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</si>
  <si>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</si>
  <si>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</si>
  <si>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</si>
  <si>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</si>
  <si>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</si>
  <si>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</si>
  <si>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</si>
  <si>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</si>
  <si>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</si>
  <si>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</si>
  <si>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</si>
  <si>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</si>
  <si>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</si>
  <si>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</si>
  <si>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</si>
  <si>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</si>
  <si>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</si>
  <si>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</si>
  <si>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</si>
  <si>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</si>
  <si>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</si>
  <si>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</si>
  <si>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</si>
  <si>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</si>
  <si>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</si>
  <si>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</si>
  <si>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</si>
  <si>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</si>
  <si>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</si>
  <si>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</si>
  <si>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</si>
  <si>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</si>
  <si>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</si>
  <si>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</si>
  <si>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</si>
  <si>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</si>
  <si>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</si>
  <si>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</si>
  <si>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</si>
  <si>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</si>
  <si>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</si>
  <si>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</si>
  <si>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</si>
  <si>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</si>
  <si>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</si>
  <si>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</si>
  <si>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</si>
  <si>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</si>
  <si>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</si>
  <si>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</si>
  <si>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</si>
  <si>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</si>
  <si>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</si>
  <si>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</si>
  <si>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</si>
  <si>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</si>
  <si>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</si>
  <si>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</si>
  <si>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</si>
  <si>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</si>
  <si>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</si>
  <si>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</si>
  <si>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</si>
  <si>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</si>
  <si>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</si>
  <si>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</si>
  <si>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</si>
  <si>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</si>
  <si>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</si>
  <si>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</si>
  <si>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</si>
  <si>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</si>
  <si>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</si>
  <si>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</si>
  <si>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</si>
  <si>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</si>
  <si>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</si>
  <si>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</si>
  <si>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</si>
  <si>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</si>
  <si>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</si>
  <si>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</si>
  <si>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</si>
  <si>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</si>
  <si>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</si>
  <si>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</si>
  <si>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</si>
  <si>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</si>
  <si>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</si>
  <si>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</si>
  <si>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</si>
  <si>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</si>
  <si>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</si>
  <si>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</si>
  <si>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</si>
  <si>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</si>
  <si>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</si>
  <si>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</si>
  <si>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</si>
  <si>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</si>
  <si>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</si>
  <si>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</si>
  <si>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</si>
  <si>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</si>
  <si>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</si>
  <si>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</si>
  <si>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</si>
  <si>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</si>
  <si>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</si>
  <si>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</si>
  <si>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</si>
  <si>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</si>
  <si>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</si>
  <si>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</si>
  <si>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</si>
  <si>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</si>
  <si>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</si>
  <si>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</si>
  <si>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</si>
  <si>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</si>
  <si>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</si>
  <si>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</si>
  <si>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</si>
  <si>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</si>
  <si>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</si>
  <si>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</si>
  <si>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</si>
  <si>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</si>
  <si>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</si>
  <si>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</si>
  <si>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</si>
  <si>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</si>
  <si>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</si>
  <si>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</si>
  <si>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</si>
  <si>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</si>
  <si>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</si>
  <si>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</si>
  <si>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</si>
  <si>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</si>
  <si>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</si>
  <si>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</si>
  <si>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</si>
  <si>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</si>
  <si>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</si>
  <si>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</si>
  <si>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</si>
  <si>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</si>
  <si>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</si>
  <si>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</si>
  <si>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</si>
  <si>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</si>
  <si>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</si>
  <si>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</si>
  <si>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</si>
  <si>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</si>
  <si>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</si>
  <si>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</si>
  <si>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</si>
  <si>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</si>
  <si>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</si>
  <si>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</si>
  <si>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</si>
  <si>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</si>
  <si>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</si>
  <si>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</si>
  <si>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</si>
  <si>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</si>
  <si>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</si>
  <si>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</si>
  <si>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</si>
  <si>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</si>
  <si>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</si>
  <si>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</si>
  <si>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</si>
  <si>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</si>
  <si>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</si>
  <si>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</si>
  <si>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</si>
  <si>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</si>
  <si>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</si>
  <si>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</si>
  <si>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</si>
  <si>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</si>
  <si>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</si>
  <si>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</si>
  <si>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</si>
  <si>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</si>
  <si>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</si>
  <si>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</si>
  <si>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</si>
  <si>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</si>
  <si>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</si>
  <si>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</si>
  <si>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</si>
  <si>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</si>
  <si>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</si>
  <si>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</si>
  <si>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</si>
  <si>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</si>
  <si>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</si>
  <si>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</si>
  <si>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</si>
  <si>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</si>
  <si>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</si>
  <si>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</si>
  <si>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</si>
  <si>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</si>
  <si>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</si>
  <si>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</si>
  <si>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</si>
  <si>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</si>
  <si>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</si>
  <si>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</si>
  <si>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</si>
  <si>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</si>
  <si>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</si>
  <si>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</si>
  <si>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</si>
  <si>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</si>
  <si>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</si>
  <si>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</si>
  <si>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</si>
  <si>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</si>
  <si>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</si>
  <si>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</si>
  <si>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</si>
  <si>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</si>
  <si>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</si>
  <si>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</si>
  <si>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</si>
  <si>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</si>
  <si>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</si>
  <si>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</si>
  <si>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</si>
  <si>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</si>
  <si>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</si>
  <si>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</si>
  <si>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</si>
  <si>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</si>
  <si>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</si>
  <si>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</si>
  <si>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</si>
  <si>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</si>
  <si>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</si>
  <si>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</si>
  <si>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</si>
  <si>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</si>
  <si>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</si>
  <si>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</si>
  <si>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</si>
  <si>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</si>
  <si>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</si>
  <si>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</si>
  <si>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</si>
  <si>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</si>
  <si>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</si>
  <si>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</si>
  <si>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</si>
  <si>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</si>
  <si>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</si>
  <si>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</si>
  <si>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</si>
  <si>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</si>
  <si>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</si>
  <si>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</si>
  <si>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</si>
  <si>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</si>
  <si>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</si>
  <si>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</si>
  <si>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</si>
  <si>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</si>
  <si>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</si>
  <si>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</si>
  <si>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</si>
  <si>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</si>
  <si>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</si>
  <si>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</si>
  <si>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</si>
  <si>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</si>
  <si>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</si>
  <si>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</si>
  <si>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</si>
  <si>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</si>
  <si>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</si>
  <si>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</si>
  <si>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</si>
  <si>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</si>
  <si>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</si>
  <si>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</si>
  <si>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</si>
  <si>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</si>
  <si>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</si>
  <si>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</si>
  <si>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</si>
  <si>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</si>
  <si>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</si>
  <si>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</si>
  <si>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</si>
  <si>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</si>
  <si>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</si>
  <si>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</si>
  <si>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</si>
  <si>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</si>
  <si>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</si>
  <si>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</si>
  <si>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</si>
  <si>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</si>
  <si>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</si>
  <si>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</si>
  <si>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</si>
  <si>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</si>
  <si>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</si>
  <si>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</si>
  <si>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</si>
  <si>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</si>
  <si>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</si>
  <si>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</si>
  <si>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</si>
  <si>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</si>
  <si>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</si>
  <si>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</si>
  <si>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</si>
  <si>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</si>
  <si>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</si>
  <si>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</si>
  <si>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</si>
  <si>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</si>
  <si>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</si>
  <si>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</si>
  <si>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</si>
  <si>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</si>
  <si>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</si>
  <si>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</si>
  <si>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</si>
  <si>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</si>
  <si>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</si>
  <si>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</si>
  <si>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</si>
  <si>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</si>
  <si>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</si>
  <si>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</si>
  <si>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</si>
  <si>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</si>
  <si>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</si>
  <si>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</si>
  <si>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</si>
  <si>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</si>
  <si>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</si>
  <si>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</si>
  <si>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</si>
  <si>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</si>
  <si>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</si>
  <si>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</si>
  <si>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</si>
  <si>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</si>
  <si>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</si>
  <si>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</si>
  <si>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</si>
  <si>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</si>
  <si>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</si>
  <si>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</si>
  <si>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</si>
  <si>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</si>
  <si>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</si>
  <si>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</si>
  <si>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</si>
  <si>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</si>
  <si>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</si>
  <si>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</si>
  <si>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</si>
  <si>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</si>
  <si>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</si>
  <si>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</si>
  <si>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</si>
  <si>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</si>
  <si>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</si>
  <si>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</si>
  <si>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</si>
  <si>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</si>
  <si>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</si>
  <si>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</si>
  <si>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</si>
  <si>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</si>
  <si>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</si>
  <si>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</si>
  <si>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</si>
  <si>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</si>
  <si>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</si>
  <si>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</si>
  <si>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</si>
  <si>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</si>
  <si>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</si>
  <si>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</si>
  <si>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</si>
  <si>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</si>
  <si>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</si>
  <si>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</si>
  <si>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</si>
  <si>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</si>
  <si>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</si>
  <si>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</si>
  <si>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</si>
  <si>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</si>
  <si>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</si>
  <si>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</si>
  <si>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</si>
  <si>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</si>
  <si>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</si>
  <si>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</si>
  <si>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</si>
  <si>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</si>
  <si>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</si>
  <si>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</si>
  <si>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</si>
  <si>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</si>
  <si>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</si>
  <si>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</si>
  <si>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</si>
  <si>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</si>
  <si>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</si>
  <si>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</si>
  <si>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</si>
  <si>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</si>
  <si>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</si>
  <si>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</si>
  <si>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</si>
  <si>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</si>
  <si>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</si>
  <si>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</si>
  <si>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</si>
  <si>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</si>
  <si>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</si>
  <si>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</si>
  <si>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</si>
  <si>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</si>
  <si>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</si>
  <si>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</si>
  <si>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</si>
  <si>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</si>
  <si>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</si>
  <si>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</si>
  <si>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</si>
  <si>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</si>
  <si>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</si>
  <si>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</si>
  <si>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</si>
  <si>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</si>
  <si>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</si>
  <si>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</si>
  <si>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</si>
  <si>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</si>
  <si>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</si>
  <si>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</si>
  <si>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</si>
  <si>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</si>
  <si>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</si>
  <si>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</si>
  <si>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</si>
  <si>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</si>
  <si>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</si>
  <si>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</si>
  <si>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</si>
  <si>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</si>
  <si>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</si>
  <si>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</si>
  <si>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</si>
  <si>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</si>
  <si>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</si>
  <si>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</si>
  <si>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</si>
  <si>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</si>
  <si>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</si>
  <si>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</si>
  <si>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</si>
  <si>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</si>
  <si>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</si>
  <si>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</si>
  <si>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</si>
  <si>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</si>
  <si>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</si>
  <si>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</si>
  <si>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</si>
  <si>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</si>
  <si>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</si>
  <si>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</si>
  <si>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</si>
  <si>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</si>
  <si>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</si>
  <si>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</si>
  <si>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</si>
  <si>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</si>
  <si>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</si>
  <si>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</si>
  <si>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</si>
  <si>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</si>
  <si>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</si>
  <si>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</si>
  <si>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</si>
  <si>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</si>
  <si>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</si>
  <si>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</si>
  <si>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</si>
  <si>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</si>
  <si>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</si>
  <si>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</si>
  <si>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</si>
  <si>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</si>
  <si>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</si>
  <si>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</si>
  <si>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</si>
  <si>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</si>
  <si>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</si>
  <si>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</si>
  <si>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</si>
  <si>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</si>
  <si>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</si>
  <si>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</si>
  <si>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</si>
  <si>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</si>
  <si>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</si>
  <si>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</si>
  <si>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</si>
  <si>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</si>
  <si>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</si>
  <si>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</si>
  <si>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</si>
  <si>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</si>
  <si>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</si>
  <si>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</si>
  <si>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</si>
  <si>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</si>
  <si>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</si>
  <si>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</si>
  <si>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</si>
  <si>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</si>
  <si>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</si>
  <si>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</si>
  <si>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</si>
  <si>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</si>
  <si>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</si>
  <si>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</si>
  <si>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</si>
  <si>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</si>
  <si>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</si>
  <si>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</si>
  <si>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</si>
  <si>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</si>
  <si>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</si>
  <si>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</si>
  <si>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</si>
  <si>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</si>
  <si>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</si>
  <si>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</si>
  <si>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</si>
  <si>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</si>
  <si>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</si>
  <si>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</si>
  <si>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</si>
  <si>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</si>
  <si>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</si>
  <si>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</si>
  <si>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</si>
  <si>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</si>
  <si>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</si>
  <si>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</si>
  <si>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</si>
  <si>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</si>
  <si>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</si>
  <si>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</si>
  <si>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</si>
  <si>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</si>
  <si>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</si>
  <si>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</si>
  <si>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</si>
  <si>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</si>
  <si>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</si>
  <si>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</si>
  <si>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</si>
  <si>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</si>
  <si>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</si>
  <si>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</si>
  <si>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</si>
  <si>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</si>
  <si>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</si>
  <si>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</si>
  <si>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</si>
  <si>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</si>
  <si>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</si>
  <si>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</si>
  <si>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</si>
  <si>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</si>
  <si>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</si>
  <si>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</si>
  <si>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</si>
  <si>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</si>
  <si>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</si>
  <si>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</si>
  <si>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</si>
  <si>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</si>
  <si>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</si>
  <si>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</si>
  <si>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</si>
  <si>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</si>
  <si>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</si>
  <si>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</si>
  <si>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</si>
  <si>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</si>
  <si>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</si>
  <si>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</si>
  <si>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</si>
  <si>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</si>
  <si>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</si>
  <si>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</si>
  <si>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</si>
  <si>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</si>
  <si>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</si>
  <si>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</si>
  <si>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</si>
  <si>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</si>
  <si>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</si>
  <si>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</si>
  <si>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</si>
  <si>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</si>
  <si>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</si>
  <si>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</si>
  <si>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</si>
  <si>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</si>
  <si>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</si>
  <si>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</si>
  <si>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</si>
  <si>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</si>
  <si>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</si>
  <si>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</si>
  <si>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</si>
  <si>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</si>
  <si>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</si>
  <si>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</si>
  <si>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</si>
  <si>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</si>
  <si>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</si>
  <si>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</si>
  <si>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</si>
  <si>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</si>
  <si>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</si>
  <si>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</si>
  <si>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</si>
  <si>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</si>
  <si>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</si>
  <si>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</si>
  <si>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</si>
  <si>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</si>
  <si>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</si>
  <si>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</si>
  <si>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</si>
  <si>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</si>
  <si>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</si>
  <si>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</si>
  <si>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</si>
  <si>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</si>
  <si>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</si>
  <si>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</si>
  <si>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</si>
  <si>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</si>
  <si>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</si>
  <si>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</si>
  <si>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</si>
  <si>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</si>
  <si>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</si>
  <si>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</si>
  <si>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</si>
  <si>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</si>
  <si>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</si>
  <si>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</si>
  <si>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</si>
  <si>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</si>
  <si>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</si>
  <si>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</si>
  <si>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</si>
  <si>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</si>
  <si>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</si>
  <si>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</si>
  <si>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</si>
  <si>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</si>
  <si>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</si>
  <si>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</si>
  <si>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</si>
  <si>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</si>
  <si>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</si>
  <si>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</si>
  <si>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</si>
  <si>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</si>
  <si>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</si>
  <si>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</si>
  <si>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</si>
  <si>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</si>
  <si>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</si>
  <si>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</si>
  <si>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</si>
  <si>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</si>
  <si>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</si>
  <si>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</si>
  <si>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</si>
  <si>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</si>
  <si>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</si>
  <si>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</si>
  <si>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</si>
  <si>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</si>
  <si>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</si>
  <si>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</si>
  <si>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</si>
  <si>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</si>
  <si>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</si>
  <si>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</si>
  <si>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</si>
  <si>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</si>
  <si>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</si>
  <si>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</si>
  <si>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</si>
  <si>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</si>
  <si>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</si>
  <si>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</si>
  <si>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</si>
  <si>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</si>
  <si>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</si>
  <si>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</si>
  <si>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</si>
  <si>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</si>
  <si>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</si>
  <si>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</si>
  <si>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</si>
  <si>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</si>
  <si>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</si>
  <si>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</si>
  <si>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</si>
  <si>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</si>
  <si>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</si>
  <si>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</si>
  <si>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</si>
  <si>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</si>
  <si>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</si>
  <si>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</si>
  <si>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</si>
  <si>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</si>
  <si>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</si>
  <si>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</si>
  <si>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</si>
  <si>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</si>
  <si>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</si>
  <si>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</si>
  <si>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</si>
  <si>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</si>
  <si>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</si>
  <si>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</si>
  <si>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</si>
  <si>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</si>
  <si>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</si>
  <si>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</si>
  <si>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</si>
  <si>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</si>
  <si>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</si>
  <si>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</si>
  <si>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</si>
  <si>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</si>
  <si>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</si>
  <si>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</si>
  <si>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</si>
  <si>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</si>
  <si>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</si>
  <si>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</si>
  <si>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</si>
  <si>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</si>
  <si>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</si>
  <si>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</si>
  <si>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</si>
  <si>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</si>
  <si>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</si>
  <si>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</si>
  <si>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</si>
  <si>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</si>
  <si>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</si>
  <si>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</si>
  <si>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</si>
  <si>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</si>
  <si>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</si>
  <si>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</si>
  <si>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</si>
  <si>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</si>
  <si>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</si>
  <si>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</si>
  <si>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</si>
  <si>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</si>
  <si>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</si>
  <si>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</si>
  <si>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</si>
  <si>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</si>
  <si>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</si>
  <si>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</si>
  <si>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</si>
  <si>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</si>
  <si>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</si>
  <si>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</si>
  <si>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</si>
  <si>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</si>
  <si>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</si>
  <si>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</si>
  <si>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</si>
  <si>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</si>
  <si>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</si>
  <si>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</si>
  <si>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</si>
  <si>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</si>
  <si>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</si>
  <si>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</si>
  <si>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</si>
  <si>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</si>
  <si>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</si>
  <si>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</si>
  <si>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</si>
  <si>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</si>
  <si>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</si>
  <si>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</si>
  <si>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</si>
  <si>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</si>
  <si>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</si>
  <si>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</si>
  <si>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</si>
  <si>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</si>
  <si>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</si>
  <si>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</si>
  <si>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</si>
  <si>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</si>
  <si>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</si>
  <si>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</si>
  <si>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</si>
  <si>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</si>
  <si>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</si>
  <si>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</si>
  <si>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</si>
  <si>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</si>
  <si>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</si>
  <si>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</si>
  <si>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</si>
  <si>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</si>
  <si>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</si>
  <si>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</si>
  <si>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</si>
  <si>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</si>
  <si>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</si>
  <si>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</si>
  <si>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</si>
  <si>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</si>
  <si>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</si>
  <si>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</si>
  <si>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</si>
  <si>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</si>
  <si>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</si>
  <si>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</si>
  <si>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</si>
  <si>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</si>
  <si>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</si>
  <si>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</si>
  <si>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</si>
  <si>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</si>
  <si>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</si>
  <si>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</si>
  <si>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</si>
  <si>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</si>
  <si>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</si>
  <si>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</si>
  <si>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</si>
  <si>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</si>
  <si>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</si>
  <si>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</si>
  <si>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</si>
  <si>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</si>
  <si>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</si>
  <si>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</si>
  <si>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</si>
  <si>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</si>
  <si>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</si>
  <si>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</si>
  <si>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</si>
  <si>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</si>
  <si>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</si>
  <si>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</si>
  <si>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</si>
  <si>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</si>
  <si>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</si>
  <si>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</si>
  <si>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</si>
  <si>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</si>
  <si>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</si>
  <si>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</si>
  <si>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</si>
  <si>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</si>
  <si>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</si>
  <si>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</si>
  <si>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</si>
  <si>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</si>
  <si>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</si>
  <si>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</si>
  <si>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</si>
  <si>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</si>
  <si>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</si>
  <si>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</si>
  <si>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</si>
  <si>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</si>
  <si>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</si>
  <si>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</si>
  <si>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</si>
  <si>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</si>
  <si>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</si>
  <si>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</si>
  <si>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</si>
  <si>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</si>
  <si>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</si>
  <si>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</si>
  <si>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</si>
  <si>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</si>
  <si>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</si>
  <si>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</si>
  <si>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</si>
  <si>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</si>
  <si>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</si>
  <si>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</si>
  <si>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</si>
  <si>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</si>
  <si>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</si>
  <si>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</si>
  <si>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</si>
  <si>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</si>
  <si>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</si>
  <si>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</si>
  <si>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</si>
  <si>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</si>
  <si>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</si>
  <si>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</si>
  <si>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</si>
  <si>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</si>
  <si>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</si>
  <si>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</si>
  <si>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</si>
  <si>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</si>
  <si>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</si>
  <si>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</si>
  <si>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</si>
  <si>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</si>
  <si>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</si>
  <si>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</si>
  <si>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</si>
  <si>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</si>
  <si>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</si>
  <si>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</si>
  <si>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</si>
  <si>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</si>
  <si>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</si>
  <si>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</si>
  <si>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</si>
  <si>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</si>
  <si>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</si>
  <si>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</si>
  <si>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</si>
  <si>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</si>
  <si>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</si>
  <si>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</si>
  <si>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</si>
  <si>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</si>
  <si>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</si>
  <si>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</si>
  <si>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</si>
  <si>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</si>
  <si>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</si>
  <si>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</si>
  <si>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</si>
  <si>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</si>
  <si>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</si>
  <si>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</si>
  <si>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</si>
  <si>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</si>
  <si>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</si>
  <si>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</si>
  <si>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</si>
  <si>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</si>
  <si>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</si>
  <si>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</si>
  <si>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</si>
  <si>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</si>
  <si>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</si>
  <si>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</si>
  <si>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</si>
  <si>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</si>
  <si>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</si>
  <si>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</si>
  <si>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</si>
  <si>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</si>
  <si>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</si>
  <si>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</si>
  <si>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</si>
  <si>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</si>
  <si>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</si>
  <si>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</si>
  <si>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</si>
  <si>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</si>
  <si>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</si>
  <si>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</si>
  <si>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</si>
  <si>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</si>
  <si>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</si>
  <si>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</si>
  <si>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</si>
  <si>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</si>
  <si>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</si>
  <si>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</si>
  <si>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</si>
  <si>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</si>
  <si>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</si>
  <si>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</si>
  <si>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</si>
  <si>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</si>
  <si>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</si>
  <si>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</si>
  <si>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</si>
  <si>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</si>
  <si>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</si>
  <si>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</si>
  <si>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</si>
  <si>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</si>
  <si>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</si>
  <si>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</si>
  <si>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</si>
  <si>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</si>
  <si>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</si>
  <si>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</si>
  <si>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</si>
  <si>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</si>
  <si>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</si>
  <si>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</si>
  <si>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</si>
  <si>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</si>
  <si>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</si>
  <si>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</si>
  <si>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</si>
  <si>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</si>
  <si>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</si>
  <si>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</si>
  <si>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</si>
  <si>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</si>
  <si>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</si>
  <si>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</si>
  <si>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</si>
  <si>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</si>
  <si>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</si>
  <si>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</si>
  <si>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</si>
  <si>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</si>
  <si>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</si>
  <si>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</si>
  <si>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</si>
  <si>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</si>
  <si>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</si>
  <si>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</si>
  <si>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</si>
  <si>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</si>
  <si>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</si>
  <si>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</si>
  <si>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</si>
  <si>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</si>
  <si>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</si>
  <si>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</si>
  <si>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</si>
  <si>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</si>
  <si>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</si>
  <si>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</si>
  <si>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</si>
  <si>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</si>
  <si>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</si>
  <si>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</si>
  <si>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</si>
  <si>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</si>
  <si>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</si>
  <si>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</si>
  <si>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</si>
  <si>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</si>
  <si>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</si>
  <si>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</si>
  <si>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</si>
  <si>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</si>
  <si>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</si>
  <si>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</si>
  <si>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</si>
  <si>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</si>
  <si>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</si>
  <si>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</si>
  <si>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</si>
  <si>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</si>
  <si>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</si>
  <si>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</si>
  <si>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</si>
  <si>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</si>
  <si>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</si>
  <si>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</si>
  <si>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</si>
  <si>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</si>
  <si>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</si>
  <si>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</si>
  <si>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</si>
  <si>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</si>
  <si>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</si>
  <si>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</si>
  <si>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</si>
  <si>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</si>
  <si>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</si>
  <si>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</si>
  <si>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</si>
  <si>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</si>
  <si>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</si>
  <si>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</si>
  <si>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</si>
  <si>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</si>
  <si>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</si>
  <si>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</si>
  <si>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</si>
  <si>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</si>
  <si>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</si>
  <si>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</si>
  <si>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</si>
  <si>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</si>
  <si>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</si>
  <si>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</si>
  <si>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</si>
  <si>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</si>
  <si>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</si>
  <si>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</si>
  <si>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</si>
  <si>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</si>
  <si>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</si>
  <si>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</si>
  <si>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</si>
  <si>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</si>
  <si>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</si>
  <si>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</si>
  <si>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</si>
  <si>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</si>
  <si>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</si>
  <si>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</si>
  <si>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</si>
  <si>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</si>
  <si>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</si>
  <si>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</si>
  <si>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</si>
  <si>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</si>
  <si>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</si>
  <si>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</si>
  <si>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</si>
  <si>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</si>
  <si>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</si>
  <si>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</si>
  <si>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</si>
  <si>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</si>
  <si>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</si>
  <si>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</si>
  <si>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</si>
  <si>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</si>
  <si>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</si>
  <si>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</si>
  <si>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</si>
  <si>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</si>
  <si>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</si>
  <si>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</si>
  <si>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</si>
  <si>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</si>
  <si>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</si>
  <si>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</si>
  <si>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</si>
  <si>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</si>
  <si>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</si>
  <si>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</si>
  <si>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</si>
  <si>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</si>
  <si>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</si>
  <si>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</si>
  <si>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</si>
  <si>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</si>
  <si>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</si>
  <si>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</si>
  <si>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</si>
  <si>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</si>
  <si>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</si>
  <si>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</si>
  <si>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</si>
  <si>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</si>
  <si>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</si>
  <si>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</si>
  <si>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</si>
  <si>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</si>
  <si>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</si>
  <si>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</si>
  <si>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</si>
  <si>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</si>
  <si>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</si>
  <si>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</si>
  <si>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</si>
  <si>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</si>
  <si>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</si>
  <si>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</si>
  <si>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</si>
  <si>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</si>
  <si>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</si>
  <si>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</si>
  <si>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</si>
  <si>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</si>
  <si>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</si>
  <si>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</si>
  <si>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</si>
  <si>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</si>
  <si>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</si>
  <si>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</si>
  <si>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</si>
  <si>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</si>
  <si>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</si>
  <si>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</si>
  <si>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</si>
  <si>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</si>
  <si>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</si>
  <si>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</si>
  <si>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</si>
  <si>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</si>
  <si>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</si>
  <si>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</si>
  <si>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</si>
  <si>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</si>
  <si>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</si>
  <si>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</si>
  <si>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</si>
  <si>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</si>
  <si>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</si>
  <si>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</si>
  <si>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</si>
  <si>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</si>
  <si>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</si>
  <si>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</si>
  <si>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</si>
  <si>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</si>
  <si>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</si>
  <si>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</si>
  <si>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</si>
  <si>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</si>
  <si>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</si>
  <si>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</si>
  <si>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</si>
  <si>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</si>
  <si>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</si>
  <si>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</si>
  <si>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</si>
  <si>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</si>
  <si>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</si>
  <si>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</si>
  <si>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</si>
  <si>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</si>
  <si>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</si>
  <si>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</si>
  <si>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</si>
  <si>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</si>
  <si>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</si>
  <si>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</si>
  <si>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</si>
  <si>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</si>
  <si>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</si>
  <si>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</si>
  <si>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</si>
  <si>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</si>
  <si>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</si>
  <si>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</si>
  <si>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</si>
  <si>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</si>
  <si>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</si>
  <si>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</si>
  <si>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</si>
  <si>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</si>
  <si>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</si>
  <si>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</si>
  <si>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</si>
  <si>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</si>
  <si>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</si>
  <si>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</si>
  <si>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</si>
  <si>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</si>
  <si>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</si>
  <si>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</si>
  <si>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</si>
  <si>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</si>
  <si>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</si>
  <si>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</si>
  <si>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</si>
  <si>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</si>
  <si>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</si>
  <si>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</si>
  <si>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</si>
  <si>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</si>
  <si>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</si>
  <si>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</si>
  <si>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</si>
  <si>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</si>
  <si>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</si>
  <si>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</si>
  <si>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</si>
  <si>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</si>
  <si>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</si>
  <si>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</si>
  <si>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</si>
  <si>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</si>
  <si>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</si>
  <si>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</si>
  <si>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</si>
  <si>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</si>
  <si>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</si>
  <si>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</si>
  <si>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</si>
  <si>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</si>
  <si>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</si>
  <si>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</si>
  <si>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</si>
  <si>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</si>
  <si>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</si>
  <si>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</si>
  <si>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</si>
  <si>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</si>
  <si>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</si>
  <si>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</si>
  <si>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</si>
  <si>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</si>
  <si>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</si>
  <si>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</si>
  <si>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</si>
  <si>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</si>
  <si>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</si>
  <si>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</si>
  <si>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</si>
  <si>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</si>
  <si>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</si>
  <si>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</si>
  <si>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</si>
  <si>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</si>
  <si>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</si>
  <si>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</si>
  <si>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</si>
  <si>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</si>
  <si>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</si>
  <si>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</si>
  <si>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</si>
  <si>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</si>
  <si>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</si>
  <si>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</si>
  <si>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</si>
  <si>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</si>
  <si>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</si>
  <si>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</si>
  <si>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</si>
  <si>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</si>
  <si>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</si>
  <si>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</si>
  <si>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</si>
  <si>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</si>
  <si>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</si>
  <si>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</si>
  <si>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</si>
  <si>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</si>
  <si>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</si>
  <si>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</si>
  <si>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</si>
  <si>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</si>
  <si>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</si>
  <si>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</si>
  <si>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</si>
  <si>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</si>
  <si>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</si>
  <si>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</si>
  <si>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</si>
  <si>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</si>
  <si>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</si>
  <si>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</si>
  <si>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</si>
  <si>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</si>
  <si>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</si>
  <si>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</si>
  <si>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</si>
  <si>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</si>
  <si>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</si>
  <si>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</si>
  <si>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</si>
  <si>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</si>
  <si>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</si>
  <si>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</si>
  <si>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</si>
  <si>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</si>
  <si>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</si>
  <si>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</si>
  <si>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</si>
  <si>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</si>
  <si>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</si>
  <si>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</si>
  <si>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</si>
  <si>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</si>
  <si>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</si>
  <si>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</si>
  <si>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</si>
  <si>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</si>
  <si>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</si>
  <si>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</si>
  <si>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</si>
  <si>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</si>
  <si>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</si>
  <si>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</si>
  <si>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</si>
  <si>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</si>
  <si>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</si>
  <si>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</si>
  <si>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</si>
  <si>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</si>
  <si>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</si>
  <si>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</si>
  <si>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</si>
  <si>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</si>
  <si>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</si>
  <si>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</si>
  <si>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</si>
  <si>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</si>
  <si>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</si>
  <si>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</si>
  <si>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</si>
  <si>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</si>
  <si>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</si>
  <si>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</si>
  <si>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</si>
  <si>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</si>
  <si>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</si>
  <si>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</si>
  <si>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</si>
  <si>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</si>
  <si>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</si>
  <si>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</si>
  <si>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</si>
  <si>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</si>
  <si>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</si>
  <si>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</si>
  <si>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</si>
  <si>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</si>
  <si>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</si>
  <si>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</si>
  <si>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</si>
  <si>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</si>
  <si>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</si>
  <si>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</si>
  <si>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</si>
  <si>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</si>
  <si>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</si>
  <si>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</si>
  <si>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</si>
  <si>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</si>
  <si>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</si>
  <si>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</si>
  <si>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</si>
  <si>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</si>
  <si>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</si>
  <si>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</si>
  <si>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</si>
  <si>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</si>
  <si>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</si>
  <si>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</si>
  <si>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</si>
  <si>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</si>
  <si>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</si>
  <si>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</si>
  <si>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</si>
  <si>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</si>
  <si>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</si>
  <si>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</si>
  <si>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</si>
  <si>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</si>
  <si>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</si>
  <si>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</si>
  <si>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</si>
  <si>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</si>
  <si>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</si>
  <si>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</si>
  <si>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</si>
  <si>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</si>
  <si>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</si>
  <si>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</si>
  <si>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</si>
  <si>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</si>
  <si>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</si>
  <si>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</si>
  <si>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</si>
  <si>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</si>
  <si>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</si>
  <si>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</si>
  <si>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</si>
  <si>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</si>
  <si>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</si>
  <si>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</si>
  <si>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</si>
  <si>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</si>
  <si>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</si>
  <si>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</si>
  <si>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</si>
  <si>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</si>
  <si>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</si>
  <si>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</si>
  <si>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</si>
  <si>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</si>
  <si>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</si>
  <si>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</si>
  <si>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</si>
  <si>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</si>
  <si>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</si>
  <si>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</si>
  <si>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</si>
  <si>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</si>
  <si>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</si>
  <si>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</si>
  <si>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</si>
  <si>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</si>
  <si>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</si>
  <si>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</si>
  <si>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</si>
  <si>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</si>
  <si>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</si>
  <si>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</si>
  <si>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</si>
  <si>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</si>
  <si>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</si>
  <si>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</si>
  <si>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</si>
  <si>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</si>
  <si>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</si>
  <si>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</si>
  <si>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</si>
  <si>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</si>
  <si>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</si>
  <si>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</si>
  <si>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</si>
  <si>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</si>
  <si>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</si>
  <si>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</si>
  <si>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</si>
  <si>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</si>
  <si>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</si>
  <si>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</si>
  <si>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</si>
  <si>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</si>
  <si>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</si>
  <si>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</si>
  <si>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</si>
  <si>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</si>
  <si>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</si>
  <si>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</si>
  <si>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</si>
  <si>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</si>
  <si>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</si>
  <si>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</si>
  <si>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</si>
  <si>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</si>
  <si>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</si>
  <si>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</si>
  <si>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</si>
  <si>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</si>
  <si>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</si>
  <si>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</si>
  <si>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</si>
  <si>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</si>
  <si>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</si>
  <si>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</si>
  <si>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</si>
  <si>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</si>
  <si>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</si>
  <si>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</si>
  <si>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</si>
  <si>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</si>
  <si>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</si>
  <si>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</si>
  <si>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</si>
  <si>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</si>
  <si>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</si>
  <si>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</si>
  <si>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</si>
  <si>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</si>
  <si>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</si>
  <si>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</si>
  <si>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</si>
  <si>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</si>
  <si>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</si>
  <si>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</si>
  <si>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</si>
  <si>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</si>
  <si>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</si>
  <si>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</si>
  <si>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</si>
  <si>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</si>
  <si>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</si>
  <si>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</si>
  <si>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</si>
  <si>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</si>
  <si>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</si>
  <si>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</si>
  <si>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</si>
  <si>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</si>
  <si>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</si>
  <si>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</si>
  <si>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</si>
  <si>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</si>
  <si>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</si>
  <si>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</si>
  <si>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</si>
  <si>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</si>
  <si>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</si>
  <si>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</si>
  <si>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</si>
  <si>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</si>
  <si>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</si>
  <si>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</si>
  <si>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</si>
  <si>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</si>
  <si>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</si>
  <si>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</si>
  <si>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</si>
  <si>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</si>
  <si>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</si>
  <si>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</si>
  <si>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</si>
  <si>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</si>
  <si>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</si>
  <si>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</si>
  <si>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</si>
  <si>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</si>
  <si>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</si>
  <si>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</si>
  <si>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</si>
  <si>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</si>
  <si>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</si>
  <si>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</si>
  <si>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</si>
  <si>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</si>
  <si>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</si>
  <si>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</si>
  <si>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</si>
  <si>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</si>
  <si>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</si>
  <si>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</si>
  <si>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</si>
  <si>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</si>
  <si>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</si>
  <si>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</si>
  <si>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</si>
  <si>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</si>
  <si>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</si>
  <si>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</si>
  <si>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</si>
  <si>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</si>
  <si>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</si>
  <si>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</si>
  <si>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</si>
  <si>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</si>
  <si>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</si>
  <si>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</si>
  <si>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</si>
  <si>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</si>
  <si>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</si>
  <si>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</si>
  <si>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</si>
  <si>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</si>
  <si>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</si>
  <si>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</si>
  <si>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</si>
  <si>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</si>
  <si>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</si>
  <si>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</si>
  <si>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</si>
  <si>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</si>
  <si>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</si>
  <si>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</si>
  <si>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</si>
  <si>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</si>
  <si>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</si>
  <si>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</si>
  <si>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</si>
  <si>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</si>
  <si>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</si>
  <si>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</si>
  <si>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</si>
  <si>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</si>
  <si>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</si>
  <si>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</si>
  <si>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</si>
  <si>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</si>
  <si>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</si>
  <si>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</si>
  <si>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</si>
  <si>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</si>
  <si>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</si>
  <si>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</si>
  <si>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</si>
  <si>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</si>
  <si>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</si>
  <si>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</si>
  <si>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</si>
  <si>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</si>
  <si>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</si>
  <si>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</si>
  <si>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</si>
  <si>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</si>
  <si>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</si>
  <si>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</si>
  <si>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</si>
  <si>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</si>
  <si>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</si>
  <si>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</si>
  <si>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</si>
  <si>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</si>
  <si>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</si>
  <si>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</si>
  <si>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</si>
  <si>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</si>
  <si>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</si>
  <si>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</si>
  <si>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</si>
  <si>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</si>
  <si>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</si>
  <si>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</si>
  <si>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</si>
  <si>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</si>
  <si>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</si>
  <si>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</si>
  <si>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</si>
  <si>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</si>
  <si>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</si>
  <si>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</si>
  <si>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</si>
  <si>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</si>
  <si>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</si>
  <si>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</si>
  <si>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</si>
  <si>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</si>
  <si>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</si>
  <si>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</si>
  <si>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</si>
  <si>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</si>
  <si>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</si>
  <si>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</si>
  <si>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</si>
  <si>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</si>
  <si>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</si>
  <si>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</si>
  <si>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</si>
  <si>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</si>
  <si>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</si>
  <si>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</si>
  <si>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</si>
  <si>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</si>
  <si>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</si>
  <si>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</si>
  <si>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</si>
  <si>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</si>
  <si>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</si>
  <si>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</si>
  <si>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</si>
  <si>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</si>
  <si>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</si>
  <si>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</si>
  <si>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</si>
  <si>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</si>
  <si>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</si>
  <si>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</si>
  <si>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</si>
  <si>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</si>
  <si>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</si>
  <si>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</si>
  <si>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</si>
  <si>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</si>
  <si>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</si>
  <si>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</si>
  <si>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</si>
  <si>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</si>
  <si>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</si>
  <si>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</si>
  <si>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</si>
  <si>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</si>
  <si>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</si>
  <si>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</si>
  <si>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</si>
  <si>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</si>
  <si>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</si>
  <si>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</si>
  <si>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</si>
  <si>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</si>
  <si>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</si>
  <si>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</si>
  <si>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</si>
  <si>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</si>
  <si>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</si>
  <si>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</si>
  <si>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</si>
  <si>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</si>
  <si>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</si>
  <si>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</si>
  <si>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</si>
  <si>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</si>
  <si>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</si>
  <si>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</si>
  <si>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</si>
  <si>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</si>
  <si>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</si>
  <si>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</si>
  <si>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</si>
  <si>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</si>
  <si>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</si>
  <si>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</si>
  <si>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</si>
  <si>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</si>
  <si>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</si>
  <si>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</si>
  <si>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</si>
  <si>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</si>
  <si>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</si>
  <si>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</si>
  <si>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</si>
  <si>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</si>
  <si>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</si>
  <si>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</si>
  <si>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</si>
  <si>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</si>
  <si>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</si>
  <si>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</si>
  <si>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</si>
  <si>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</si>
  <si>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</si>
  <si>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</si>
  <si>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</si>
  <si>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</si>
  <si>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</si>
  <si>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</si>
  <si>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</si>
  <si>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</si>
  <si>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</si>
  <si>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</si>
  <si>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</si>
  <si>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</si>
  <si>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</si>
  <si>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</si>
  <si>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</si>
  <si>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</si>
  <si>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</si>
  <si>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</si>
  <si>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</si>
  <si>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</si>
  <si>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</si>
  <si>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</si>
  <si>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</si>
  <si>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</si>
  <si>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</si>
  <si>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</si>
  <si>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</si>
  <si>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</si>
  <si>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</si>
  <si>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</si>
  <si>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</si>
  <si>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</si>
  <si>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</si>
  <si>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</si>
  <si>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</si>
  <si>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</si>
  <si>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</si>
  <si>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</si>
  <si>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</si>
  <si>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</si>
  <si>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</si>
  <si>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</si>
  <si>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</si>
  <si>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</si>
  <si>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</si>
  <si>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</si>
  <si>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</si>
  <si>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</si>
  <si>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</si>
  <si>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</si>
  <si>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</si>
  <si>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</si>
  <si>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</si>
  <si>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</si>
  <si>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</si>
  <si>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</si>
  <si>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</si>
  <si>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</si>
  <si>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</si>
  <si>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</si>
  <si>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</si>
  <si>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</si>
  <si>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</si>
  <si>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</si>
  <si>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</si>
  <si>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</si>
  <si>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</si>
  <si>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</si>
  <si>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</si>
  <si>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</si>
  <si>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</si>
  <si>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</si>
  <si>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</si>
  <si>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</si>
  <si>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</si>
  <si>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</si>
  <si>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</si>
  <si>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</si>
  <si>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</si>
  <si>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</si>
  <si>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</si>
  <si>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</si>
  <si>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</si>
  <si>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</si>
  <si>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</si>
  <si>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</si>
  <si>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</si>
  <si>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</si>
  <si>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</si>
  <si>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</si>
  <si>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</si>
  <si>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</si>
  <si>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</si>
  <si>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</si>
  <si>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</si>
  <si>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</si>
  <si>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</si>
  <si>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</si>
  <si>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</si>
  <si>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</si>
  <si>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</si>
  <si>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</si>
  <si>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</si>
  <si>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</si>
  <si>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</si>
  <si>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</si>
  <si>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</si>
  <si>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</si>
  <si>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</si>
  <si>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</si>
  <si>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</si>
  <si>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</si>
  <si>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</si>
  <si>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</si>
  <si>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</si>
  <si>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</si>
  <si>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</si>
  <si>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</si>
  <si>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</si>
  <si>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</si>
  <si>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</si>
  <si>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</si>
  <si>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</si>
  <si>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</si>
  <si>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</si>
  <si>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</si>
  <si>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</si>
  <si>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</si>
  <si>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</si>
  <si>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</si>
  <si>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</si>
  <si>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</si>
  <si>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</si>
  <si>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</si>
  <si>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</si>
  <si>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</si>
  <si>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</si>
  <si>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</si>
  <si>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</si>
  <si>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</si>
  <si>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</si>
  <si>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</si>
  <si>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</si>
  <si>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</si>
  <si>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</si>
  <si>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</si>
  <si>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</si>
  <si>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</si>
  <si>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</si>
  <si>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</si>
  <si>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</si>
  <si>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</si>
  <si>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</si>
  <si>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</si>
  <si>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</si>
  <si>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</si>
  <si>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</si>
  <si>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</si>
  <si>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</si>
  <si>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</si>
  <si>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</si>
  <si>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</si>
  <si>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</si>
  <si>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</si>
  <si>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</si>
  <si>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</si>
  <si>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</si>
  <si>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</si>
  <si>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</si>
  <si>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</si>
  <si>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</si>
  <si>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</si>
  <si>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</si>
  <si>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</si>
  <si>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</si>
  <si>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</si>
  <si>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</si>
  <si>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</si>
  <si>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</si>
  <si>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</si>
  <si>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</si>
  <si>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</si>
  <si>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</si>
  <si>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</si>
  <si>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</si>
  <si>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</si>
  <si>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</si>
  <si>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</si>
  <si>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</si>
  <si>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</si>
  <si>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</si>
  <si>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</si>
  <si>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</si>
  <si>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</si>
  <si>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</si>
  <si>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</si>
  <si>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</si>
  <si>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</si>
  <si>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</si>
  <si>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</si>
  <si>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</si>
  <si>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</si>
  <si>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</si>
  <si>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</si>
  <si>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</si>
  <si>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</si>
  <si>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</si>
  <si>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</si>
  <si>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</si>
  <si>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</si>
  <si>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</si>
  <si>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</si>
  <si>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</si>
  <si>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</si>
  <si>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</si>
  <si>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</si>
  <si>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</si>
  <si>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</si>
  <si>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</si>
  <si>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</si>
  <si>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</si>
  <si>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</si>
  <si>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</si>
  <si>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</si>
  <si>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</si>
  <si>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</si>
  <si>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</si>
  <si>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</si>
  <si>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</si>
  <si>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</si>
  <si>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</si>
  <si>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</si>
  <si>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</si>
  <si>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</si>
  <si>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</si>
  <si>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</si>
  <si>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</si>
  <si>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</si>
  <si>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</si>
  <si>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</si>
  <si>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</si>
  <si>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</si>
  <si>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</si>
  <si>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</si>
  <si>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</si>
  <si>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</si>
  <si>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</si>
  <si>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</si>
  <si>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</si>
  <si>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</si>
  <si>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</si>
  <si>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</si>
  <si>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</si>
  <si>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</si>
  <si>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</si>
  <si>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</si>
  <si>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</si>
  <si>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</si>
  <si>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</si>
  <si>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</si>
  <si>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</si>
  <si>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</si>
  <si>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</si>
  <si>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</si>
  <si>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</si>
  <si>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</si>
  <si>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</si>
  <si>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</si>
  <si>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</si>
  <si>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</si>
  <si>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</si>
  <si>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</si>
  <si>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</si>
  <si>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</si>
  <si>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</si>
  <si>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</si>
  <si>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</si>
  <si>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</si>
  <si>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</si>
  <si>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</si>
  <si>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</si>
  <si>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</si>
  <si>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</si>
  <si>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</si>
  <si>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</si>
  <si>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</si>
  <si>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</si>
  <si>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</si>
  <si>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</si>
  <si>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</si>
  <si>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</si>
  <si>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</si>
  <si>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</si>
  <si>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</si>
  <si>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</si>
  <si>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</si>
  <si>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</si>
  <si>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</si>
  <si>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</si>
  <si>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</si>
  <si>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</si>
  <si>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</si>
  <si>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</si>
  <si>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</si>
  <si>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</si>
  <si>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</si>
  <si>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</si>
  <si>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</si>
  <si>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</si>
  <si>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</si>
  <si>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</si>
  <si>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</si>
  <si>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</si>
  <si>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</si>
  <si>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</si>
  <si>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</si>
  <si>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</si>
  <si>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</si>
  <si>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</si>
  <si>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</si>
  <si>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</si>
  <si>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</si>
  <si>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</si>
  <si>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</si>
  <si>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</si>
  <si>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</si>
  <si>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</si>
  <si>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</si>
  <si>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</si>
  <si>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</si>
  <si>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</si>
  <si>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</si>
  <si>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</si>
  <si>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</si>
  <si>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</si>
  <si>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</si>
  <si>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</si>
  <si>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</si>
  <si>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</si>
  <si>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</si>
  <si>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</si>
  <si>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</si>
  <si>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</si>
  <si>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</si>
  <si>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</si>
  <si>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</si>
  <si>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</si>
  <si>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</si>
  <si>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</si>
  <si>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</si>
  <si>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</si>
  <si>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</si>
  <si>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</si>
  <si>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</si>
  <si>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</si>
  <si>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</si>
  <si>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</si>
  <si>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</si>
  <si>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</si>
  <si>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</si>
  <si>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</si>
  <si>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</si>
  <si>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</si>
  <si>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</si>
  <si>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</si>
  <si>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</si>
  <si>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</si>
  <si>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</si>
  <si>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</si>
  <si>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</si>
  <si>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</si>
  <si>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</si>
  <si>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</si>
  <si>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</si>
  <si>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</si>
  <si>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</si>
  <si>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</si>
  <si>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</si>
  <si>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</si>
  <si>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</si>
  <si>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</si>
  <si>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</si>
  <si>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</si>
  <si>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</si>
  <si>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</si>
  <si>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</si>
  <si>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</si>
  <si>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</si>
  <si>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</si>
  <si>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</si>
  <si>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</si>
  <si>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</si>
  <si>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</si>
  <si>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</si>
  <si>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</si>
  <si>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</si>
  <si>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</si>
  <si>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</si>
  <si>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</si>
  <si>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</si>
  <si>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</si>
  <si>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</si>
  <si>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</si>
  <si>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</si>
  <si>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</si>
  <si>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</si>
  <si>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</si>
  <si>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</si>
  <si>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</si>
  <si>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</si>
  <si>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</si>
  <si>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</si>
  <si>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</si>
  <si>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</si>
  <si>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</si>
  <si>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</si>
  <si>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</si>
  <si>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</si>
  <si>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</si>
  <si>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</si>
  <si>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</si>
  <si>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</si>
  <si>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</si>
  <si>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</si>
  <si>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</si>
  <si>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</si>
  <si>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</si>
  <si>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</si>
  <si>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</si>
  <si>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</si>
  <si>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</si>
  <si>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</si>
  <si>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</si>
  <si>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</si>
  <si>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</si>
  <si>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</si>
  <si>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</si>
  <si>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</si>
  <si>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</si>
  <si>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</si>
  <si>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</si>
  <si>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</si>
  <si>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</si>
  <si>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</si>
  <si>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</si>
  <si>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</si>
  <si>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</si>
  <si>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</si>
  <si>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</si>
  <si>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</si>
  <si>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</si>
  <si>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</si>
  <si>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</si>
  <si>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</si>
  <si>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</si>
  <si>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</si>
  <si>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</si>
  <si>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</si>
  <si>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</si>
  <si>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</si>
  <si>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</si>
  <si>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</si>
  <si>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</si>
  <si>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</si>
  <si>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</si>
  <si>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</si>
  <si>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</si>
  <si>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</si>
  <si>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</si>
  <si>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</si>
  <si>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</si>
  <si>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</si>
  <si>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</si>
  <si>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</si>
  <si>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</si>
  <si>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</si>
  <si>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</si>
  <si>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</si>
  <si>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</si>
  <si>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</si>
  <si>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</si>
  <si>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</si>
  <si>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</si>
  <si>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</si>
  <si>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</si>
  <si>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</si>
  <si>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</si>
  <si>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</si>
  <si>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</si>
  <si>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</si>
  <si>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</si>
  <si>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</si>
  <si>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</si>
  <si>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</si>
  <si>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</si>
  <si>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</si>
  <si>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</si>
  <si>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</si>
  <si>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</si>
  <si>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</si>
  <si>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</si>
  <si>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</si>
  <si>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</si>
  <si>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</si>
  <si>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</si>
  <si>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</si>
  <si>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</si>
  <si>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</si>
  <si>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</si>
  <si>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</si>
  <si>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</si>
  <si>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</si>
  <si>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</si>
  <si>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</si>
  <si>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</si>
  <si>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</si>
  <si>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</si>
  <si>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</si>
  <si>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</si>
  <si>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</si>
  <si>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</si>
  <si>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</si>
  <si>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</si>
  <si>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</si>
  <si>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</si>
  <si>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</si>
  <si>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</si>
  <si>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</si>
  <si>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</si>
  <si>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</si>
  <si>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</si>
  <si>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</si>
  <si>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</si>
  <si>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</si>
  <si>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</si>
  <si>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</si>
  <si>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</si>
  <si>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</si>
  <si>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</si>
  <si>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</si>
  <si>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</si>
  <si>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</si>
  <si>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</si>
  <si>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</si>
  <si>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</si>
  <si>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</si>
  <si>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</si>
  <si>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</si>
  <si>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</si>
  <si>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</si>
  <si>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</si>
  <si>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</si>
  <si>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</si>
  <si>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</si>
  <si>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</si>
  <si>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</si>
  <si>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</si>
  <si>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</si>
  <si>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</si>
  <si>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</si>
  <si>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</si>
  <si>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</si>
  <si>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</si>
  <si>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</si>
  <si>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</si>
  <si>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</si>
  <si>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</si>
  <si>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</si>
  <si>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</si>
  <si>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</si>
  <si>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</si>
  <si>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</si>
  <si>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</si>
  <si>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</si>
  <si>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</si>
  <si>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</si>
  <si>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</si>
  <si>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</si>
  <si>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</si>
  <si>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</si>
  <si>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</si>
  <si>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</si>
  <si>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</si>
  <si>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</si>
  <si>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</si>
  <si>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</si>
  <si>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</si>
  <si>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</si>
  <si>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</si>
  <si>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</si>
  <si>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</si>
  <si>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</si>
  <si>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</si>
  <si>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</si>
  <si>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</si>
  <si>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</si>
  <si>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</si>
  <si>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</si>
  <si>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</si>
  <si>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</si>
  <si>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</si>
  <si>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</si>
  <si>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</si>
  <si>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</si>
  <si>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</si>
  <si>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</si>
  <si>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</si>
  <si>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</si>
  <si>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</si>
  <si>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</si>
  <si>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</si>
  <si>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</si>
  <si>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</si>
  <si>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</si>
  <si>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</si>
  <si>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</si>
  <si>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</si>
  <si>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</si>
  <si>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</si>
  <si>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</si>
  <si>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</si>
  <si>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</si>
  <si>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</si>
  <si>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</si>
  <si>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</si>
  <si>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</si>
  <si>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</si>
  <si>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</si>
  <si>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</si>
  <si>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</si>
  <si>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</si>
  <si>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</si>
  <si>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</si>
  <si>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</si>
  <si>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</si>
  <si>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</si>
  <si>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</si>
  <si>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</si>
  <si>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</si>
  <si>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</si>
  <si>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</si>
  <si>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</si>
  <si>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</si>
  <si>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</si>
  <si>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</si>
  <si>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</si>
  <si>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</si>
  <si>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</si>
  <si>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</si>
  <si>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</si>
  <si>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</si>
  <si>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</si>
  <si>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</si>
  <si>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</si>
  <si>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</si>
  <si>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</si>
  <si>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</si>
  <si>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</si>
  <si>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</si>
  <si>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</si>
  <si>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</si>
  <si>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</si>
  <si>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</si>
  <si>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</si>
  <si>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</si>
  <si>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</si>
  <si>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</si>
  <si>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</si>
  <si>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</si>
  <si>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</si>
  <si>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</si>
  <si>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</si>
  <si>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</si>
  <si>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</si>
  <si>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</si>
  <si>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</si>
  <si>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</si>
  <si>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</si>
  <si>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</si>
  <si>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</si>
  <si>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</si>
  <si>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</si>
  <si>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</si>
  <si>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</si>
  <si>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</si>
  <si>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</si>
  <si>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</si>
  <si>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</si>
  <si>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</si>
  <si>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</si>
  <si>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</si>
  <si>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</si>
  <si>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</si>
  <si>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</si>
  <si>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</si>
  <si>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</si>
  <si>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</si>
  <si>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</si>
  <si>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</si>
  <si>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</si>
  <si>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</si>
  <si>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</si>
  <si>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</si>
  <si>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</si>
  <si>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</si>
  <si>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</si>
  <si>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</si>
  <si>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</si>
  <si>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</si>
  <si>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</si>
  <si>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</si>
  <si>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</si>
  <si>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</si>
  <si>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</si>
  <si>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</si>
  <si>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</si>
  <si>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</si>
  <si>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</si>
  <si>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</si>
  <si>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</si>
  <si>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</si>
  <si>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</si>
  <si>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</si>
  <si>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</si>
  <si>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</si>
  <si>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</si>
  <si>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</si>
  <si>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</si>
  <si>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</si>
  <si>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</si>
  <si>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</si>
  <si>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</si>
  <si>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</si>
  <si>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</si>
  <si>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</si>
  <si>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</si>
  <si>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</si>
  <si>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</si>
  <si>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</si>
  <si>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</si>
  <si>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</si>
  <si>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</si>
  <si>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</si>
  <si>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</si>
  <si>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</si>
  <si>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</si>
  <si>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</si>
  <si>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</si>
  <si>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</si>
  <si>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</si>
  <si>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</si>
  <si>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</si>
  <si>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</si>
  <si>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</si>
  <si>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</si>
  <si>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</si>
  <si>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</si>
  <si>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</si>
  <si>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</si>
  <si>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</si>
  <si>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</si>
  <si>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</si>
  <si>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</si>
  <si>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</si>
  <si>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</si>
  <si>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</si>
  <si>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</si>
  <si>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</si>
  <si>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</si>
  <si>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</si>
  <si>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</si>
  <si>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</si>
  <si>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</si>
  <si>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</si>
  <si>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</si>
  <si>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</si>
  <si>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</si>
  <si>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</si>
  <si>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</si>
  <si>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</si>
  <si>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</si>
  <si>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</si>
  <si>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</si>
  <si>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</si>
  <si>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</si>
  <si>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</si>
  <si>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</si>
  <si>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</si>
  <si>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</si>
  <si>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</si>
  <si>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</si>
  <si>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</si>
  <si>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</si>
  <si>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</si>
  <si>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</si>
  <si>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</si>
  <si>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</si>
  <si>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</si>
  <si>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</si>
  <si>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</si>
  <si>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</si>
  <si>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</si>
  <si>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</si>
  <si>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</si>
  <si>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</si>
  <si>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</si>
  <si>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</si>
  <si>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</si>
  <si>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</si>
  <si>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</si>
  <si>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</si>
  <si>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</si>
  <si>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</si>
  <si>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</si>
  <si>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</si>
  <si>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</si>
  <si>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</si>
  <si>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</si>
  <si>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</si>
  <si>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</si>
  <si>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</si>
  <si>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</si>
  <si>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</si>
  <si>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</si>
  <si>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</si>
  <si>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</si>
  <si>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</si>
  <si>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</si>
  <si>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</si>
  <si>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</si>
  <si>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</si>
  <si>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</si>
  <si>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</si>
  <si>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</si>
  <si>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</si>
  <si>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</si>
  <si>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</si>
  <si>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</si>
  <si>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</si>
  <si>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</si>
  <si>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</si>
  <si>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</si>
  <si>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</si>
  <si>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</si>
  <si>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</si>
  <si>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</si>
  <si>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</si>
  <si>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</si>
  <si>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</si>
  <si>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</si>
  <si>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</si>
  <si>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</si>
  <si>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</si>
  <si>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</si>
  <si>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</si>
  <si>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</si>
  <si>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</si>
  <si>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</si>
  <si>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</si>
  <si>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</si>
  <si>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</si>
  <si>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</si>
  <si>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</si>
  <si>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</si>
  <si>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</si>
  <si>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</si>
  <si>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</si>
  <si>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</si>
  <si>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</si>
  <si>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</si>
  <si>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</si>
  <si>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</si>
  <si>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</si>
  <si>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</si>
  <si>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</si>
  <si>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</si>
  <si>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</si>
  <si>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</si>
  <si>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</si>
  <si>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</si>
  <si>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</si>
  <si>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</si>
  <si>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</si>
  <si>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</si>
  <si>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</si>
  <si>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</si>
  <si>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</si>
  <si>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</si>
  <si>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</si>
  <si>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</si>
  <si>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</si>
  <si>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</si>
  <si>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</si>
  <si>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</si>
  <si>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</si>
  <si>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</si>
  <si>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</si>
  <si>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</si>
  <si>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</si>
  <si>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</si>
  <si>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</si>
  <si>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</si>
  <si>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</si>
  <si>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</si>
  <si>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</si>
  <si>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</si>
  <si>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</si>
  <si>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</si>
  <si>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</si>
  <si>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</si>
  <si>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</si>
  <si>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</si>
  <si>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</si>
  <si>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</si>
  <si>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</si>
  <si>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</si>
  <si>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</si>
  <si>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</si>
  <si>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</si>
  <si>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</si>
  <si>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</si>
  <si>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</si>
  <si>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</si>
  <si>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</si>
  <si>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</si>
  <si>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</si>
  <si>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</si>
  <si>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</si>
  <si>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</si>
  <si>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</si>
  <si>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</si>
  <si>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</si>
  <si>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</si>
  <si>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</si>
  <si>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</si>
  <si>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</si>
  <si>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</si>
  <si>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</si>
  <si>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</si>
  <si>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</si>
  <si>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</si>
  <si>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</si>
  <si>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</si>
  <si>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</si>
  <si>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</si>
  <si>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</si>
  <si>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</si>
  <si>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</si>
  <si>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</si>
  <si>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</si>
  <si>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</si>
  <si>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</si>
  <si>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</si>
  <si>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</si>
  <si>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</si>
  <si>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</si>
  <si>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</si>
  <si>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</si>
  <si>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</si>
  <si>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</si>
  <si>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</si>
  <si>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</si>
  <si>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</si>
  <si>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</si>
  <si>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</si>
  <si>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</si>
  <si>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</si>
  <si>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</si>
  <si>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</si>
  <si>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</si>
  <si>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</si>
  <si>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</si>
  <si>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</si>
  <si>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</si>
  <si>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</si>
  <si>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</si>
  <si>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</si>
  <si>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</si>
  <si>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</si>
  <si>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</si>
  <si>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</si>
  <si>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</si>
  <si>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</si>
  <si>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</si>
  <si>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</si>
  <si>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</si>
  <si>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</si>
  <si>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</si>
  <si>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</si>
  <si>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</si>
  <si>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</si>
  <si>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</si>
  <si>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</si>
  <si>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</si>
  <si>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</si>
  <si>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</si>
  <si>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</si>
  <si>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</si>
  <si>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</si>
  <si>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</si>
  <si>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</si>
  <si>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</si>
  <si>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</si>
  <si>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</si>
  <si>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</si>
  <si>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</si>
  <si>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</si>
  <si>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</si>
  <si>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</si>
  <si>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</si>
  <si>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</si>
  <si>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</si>
  <si>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</si>
  <si>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</si>
  <si>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</si>
  <si>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</si>
  <si>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</si>
  <si>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</si>
  <si>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</si>
  <si>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</si>
  <si>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</si>
  <si>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</si>
  <si>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</si>
  <si>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</si>
  <si>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</si>
  <si>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</si>
  <si>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</si>
  <si>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</si>
  <si>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</si>
  <si>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</si>
  <si>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</si>
  <si>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</si>
  <si>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</si>
  <si>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</si>
  <si>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</si>
  <si>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</si>
  <si>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</si>
  <si>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</si>
  <si>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</si>
  <si>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</si>
  <si>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</si>
  <si>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</si>
  <si>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</si>
  <si>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</si>
  <si>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</si>
  <si>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</si>
  <si>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</si>
  <si>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</si>
  <si>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</si>
  <si>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</si>
  <si>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</si>
  <si>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</si>
  <si>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</si>
  <si>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</si>
  <si>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</si>
  <si>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</si>
  <si>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</si>
  <si>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</si>
  <si>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</si>
  <si>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</si>
  <si>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</si>
  <si>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</si>
  <si>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</si>
  <si>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</si>
  <si>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</si>
  <si>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</si>
  <si>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</si>
  <si>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</si>
  <si>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</si>
  <si>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</si>
  <si>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</si>
  <si>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</si>
  <si>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</si>
  <si>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</si>
  <si>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</si>
  <si>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</si>
  <si>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</si>
  <si>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</si>
  <si>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</si>
  <si>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</si>
  <si>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</si>
  <si>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</si>
  <si>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</si>
  <si>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</si>
  <si>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</si>
  <si>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</si>
  <si>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</si>
  <si>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</si>
  <si>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</si>
  <si>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</si>
  <si>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</si>
  <si>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</si>
  <si>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</si>
  <si>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</si>
  <si>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</si>
  <si>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</si>
  <si>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</si>
  <si>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</si>
  <si>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</si>
  <si>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</si>
  <si>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</si>
  <si>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</si>
  <si>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</si>
  <si>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</si>
  <si>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</si>
  <si>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</si>
  <si>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</si>
  <si>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</si>
  <si>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</si>
  <si>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</si>
  <si>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</si>
  <si>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</si>
  <si>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</si>
  <si>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</si>
  <si>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</si>
  <si>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</si>
  <si>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</si>
  <si>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</si>
  <si>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</si>
  <si>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</si>
  <si>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</si>
  <si>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</si>
  <si>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</si>
  <si>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</si>
  <si>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</si>
  <si>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</si>
  <si>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</si>
  <si>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</si>
  <si>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</si>
  <si>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</si>
  <si>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</si>
  <si>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</si>
  <si>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</si>
  <si>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</si>
  <si>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</si>
  <si>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</si>
  <si>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</si>
  <si>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</si>
  <si>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</si>
  <si>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</si>
  <si>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</si>
  <si>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</si>
  <si>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</si>
  <si>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</si>
  <si>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</si>
  <si>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</si>
  <si>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</si>
  <si>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</si>
  <si>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</si>
  <si>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</si>
  <si>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</si>
  <si>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</si>
  <si>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</si>
  <si>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</si>
  <si>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</si>
  <si>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</si>
  <si>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</si>
  <si>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</si>
  <si>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</si>
  <si>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</si>
  <si>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</si>
  <si>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</si>
  <si>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</si>
  <si>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</si>
  <si>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</si>
  <si>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</si>
  <si>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</si>
  <si>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</si>
  <si>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</si>
  <si>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</si>
  <si>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</si>
  <si>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</si>
  <si>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</si>
  <si>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</si>
  <si>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</si>
  <si>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</si>
  <si>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</si>
  <si>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</si>
  <si>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</si>
  <si>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</si>
  <si>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</si>
  <si>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</si>
  <si>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</si>
  <si>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</si>
  <si>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</si>
  <si>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</si>
  <si>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</si>
  <si>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</si>
  <si>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</si>
  <si>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</si>
  <si>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</si>
  <si>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</si>
  <si>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</si>
  <si>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</si>
  <si>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</si>
  <si>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</si>
  <si>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</si>
  <si>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</si>
  <si>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</si>
  <si>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</si>
  <si>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</si>
  <si>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</si>
  <si>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</si>
  <si>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</si>
  <si>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</si>
  <si>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</si>
  <si>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</si>
  <si>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</si>
  <si>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</si>
  <si>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</si>
  <si>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</si>
  <si>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</si>
  <si>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</si>
  <si>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</si>
  <si>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</si>
  <si>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</si>
  <si>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</si>
  <si>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</si>
  <si>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</si>
  <si>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</si>
  <si>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</si>
  <si>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</si>
  <si>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</si>
  <si>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</si>
  <si>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</si>
  <si>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</si>
  <si>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</si>
  <si>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</si>
  <si>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</si>
  <si>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</si>
  <si>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</si>
  <si>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</si>
  <si>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</si>
  <si>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</si>
  <si>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</si>
  <si>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</si>
  <si>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</si>
  <si>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</si>
  <si>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</si>
  <si>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</si>
  <si>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</si>
  <si>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</si>
  <si>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</si>
  <si>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</si>
  <si>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</si>
  <si>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</si>
  <si>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</si>
  <si>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</si>
  <si>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</si>
  <si>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</si>
  <si>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</si>
  <si>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</si>
  <si>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</si>
  <si>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</si>
  <si>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</si>
  <si>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</si>
  <si>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</si>
  <si>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</si>
  <si>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</si>
  <si>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</si>
  <si>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</si>
  <si>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</si>
  <si>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</si>
  <si>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</si>
  <si>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</si>
  <si>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</si>
  <si>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</si>
  <si>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</si>
  <si>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</si>
  <si>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</si>
  <si>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</si>
  <si>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</si>
  <si>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</si>
  <si>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</si>
  <si>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</si>
  <si>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</si>
  <si>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</si>
  <si>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</si>
  <si>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</si>
  <si>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</si>
  <si>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</si>
  <si>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</si>
  <si>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</si>
  <si>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</si>
  <si>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</si>
  <si>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</si>
  <si>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</si>
  <si>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</si>
  <si>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</si>
  <si>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</si>
  <si>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</si>
  <si>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</si>
  <si>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</si>
  <si>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</si>
  <si>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</si>
  <si>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</si>
  <si>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</si>
  <si>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</si>
  <si>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</si>
  <si>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</si>
  <si>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</si>
  <si>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</si>
  <si>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</si>
  <si>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</si>
  <si>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</si>
  <si>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</si>
  <si>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</si>
  <si>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</si>
  <si>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</si>
  <si>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</si>
  <si>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</si>
  <si>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</si>
  <si>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</si>
  <si>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</si>
  <si>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</si>
  <si>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</si>
  <si>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</si>
  <si>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</si>
  <si>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</si>
  <si>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</si>
  <si>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</si>
  <si>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</si>
  <si>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</si>
  <si>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</si>
  <si>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</si>
  <si>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</si>
  <si>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</si>
  <si>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</si>
  <si>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</si>
  <si>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</si>
  <si>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</si>
  <si>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</si>
  <si>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</si>
  <si>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</si>
  <si>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</si>
  <si>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</si>
  <si>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</si>
  <si>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</si>
  <si>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</si>
  <si>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</si>
  <si>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</si>
  <si>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</si>
  <si>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</si>
  <si>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</si>
  <si>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</si>
  <si>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</si>
  <si>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</si>
  <si>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</si>
  <si>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</si>
  <si>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</si>
  <si>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</si>
  <si>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</si>
  <si>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</si>
  <si>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</si>
  <si>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</si>
  <si>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</si>
  <si>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</si>
  <si>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</si>
  <si>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</si>
  <si>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</si>
  <si>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</si>
  <si>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</si>
  <si>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</si>
  <si>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</si>
  <si>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</si>
  <si>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</si>
  <si>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</si>
  <si>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</si>
  <si>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</si>
  <si>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</si>
  <si>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</si>
  <si>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</si>
  <si>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</si>
  <si>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</si>
  <si>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</si>
  <si>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</si>
  <si>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</si>
  <si>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</si>
  <si>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</si>
  <si>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</si>
  <si>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</si>
  <si>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</si>
  <si>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</si>
  <si>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</si>
  <si>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</si>
  <si>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</si>
  <si>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</si>
  <si>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</si>
  <si>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</si>
  <si>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</si>
  <si>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</si>
  <si>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</si>
  <si>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</si>
  <si>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</si>
  <si>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</si>
  <si>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</si>
  <si>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</si>
  <si>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</si>
  <si>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</si>
  <si>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</si>
  <si>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</si>
  <si>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</si>
  <si>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</si>
  <si>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</si>
  <si>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</si>
  <si>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</si>
  <si>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</si>
  <si>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</si>
  <si>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</si>
  <si>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</si>
  <si>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</si>
  <si>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</si>
  <si>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</si>
  <si>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</si>
  <si>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</si>
  <si>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</si>
  <si>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</si>
  <si>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</si>
  <si>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</si>
  <si>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</si>
  <si>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</si>
  <si>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</si>
  <si>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</si>
  <si>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</si>
  <si>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</si>
  <si>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</si>
  <si>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</si>
  <si>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</si>
  <si>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</si>
  <si>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</si>
  <si>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</si>
  <si>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</si>
  <si>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</si>
  <si>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</si>
  <si>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</si>
  <si>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</si>
  <si>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</si>
  <si>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</si>
  <si>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</si>
  <si>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</si>
  <si>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</si>
  <si>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</si>
  <si>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</si>
  <si>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</si>
  <si>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</si>
  <si>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</si>
  <si>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</si>
  <si>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</si>
  <si>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</si>
  <si>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</si>
  <si>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</si>
  <si>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</si>
  <si>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</si>
  <si>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</si>
  <si>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</si>
  <si>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</si>
  <si>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</si>
  <si>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</si>
  <si>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</si>
  <si>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</si>
  <si>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</si>
  <si>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</si>
  <si>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</si>
  <si>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</si>
  <si>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</si>
  <si>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</si>
  <si>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</si>
  <si>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</si>
  <si>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</si>
  <si>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</si>
  <si>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</si>
  <si>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</si>
  <si>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</si>
  <si>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</si>
  <si>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</si>
  <si>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</si>
  <si>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</si>
  <si>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</si>
  <si>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</si>
  <si>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</si>
  <si>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</si>
  <si>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</si>
  <si>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</si>
  <si>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</si>
  <si>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</si>
  <si>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</si>
  <si>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</si>
  <si>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</si>
  <si>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</si>
  <si>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</si>
  <si>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</si>
  <si>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</si>
  <si>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</si>
  <si>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</si>
  <si>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</si>
  <si>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</si>
  <si>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</si>
  <si>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</si>
  <si>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</si>
  <si>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</si>
  <si>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</si>
  <si>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</si>
  <si>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</si>
  <si>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</si>
  <si>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</si>
  <si>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</si>
  <si>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</si>
  <si>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</si>
  <si>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</si>
  <si>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</si>
  <si>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</si>
  <si>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</si>
  <si>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</si>
  <si>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</si>
  <si>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</si>
  <si>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</si>
  <si>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</si>
  <si>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</si>
  <si>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</si>
  <si>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</si>
  <si>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</si>
  <si>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</si>
  <si>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</si>
  <si>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</si>
  <si>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</si>
  <si>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</si>
  <si>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</si>
  <si>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</si>
  <si>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</si>
  <si>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</si>
  <si>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</si>
  <si>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</si>
  <si>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</si>
  <si>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</si>
  <si>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</si>
  <si>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</si>
  <si>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</si>
  <si>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</si>
  <si>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</si>
  <si>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</si>
  <si>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</si>
  <si>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</si>
  <si>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</si>
  <si>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</si>
  <si>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</si>
  <si>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</si>
  <si>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</si>
  <si>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</si>
  <si>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</si>
  <si>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</si>
  <si>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</si>
  <si>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</si>
  <si>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</si>
  <si>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</si>
  <si>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</si>
  <si>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</si>
  <si>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</si>
  <si>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</si>
  <si>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</si>
  <si>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</si>
  <si>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</si>
  <si>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</si>
  <si>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</si>
  <si>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</si>
  <si>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</si>
  <si>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</si>
  <si>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</si>
  <si>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</si>
  <si>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</si>
  <si>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</si>
  <si>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</si>
  <si>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</si>
  <si>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</si>
  <si>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</si>
  <si>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</si>
  <si>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</si>
  <si>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</si>
  <si>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</si>
  <si>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</si>
  <si>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</si>
  <si>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</si>
  <si>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</si>
  <si>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</si>
  <si>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</si>
  <si>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</si>
  <si>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</si>
  <si>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</si>
  <si>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</si>
  <si>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</si>
  <si>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</si>
  <si>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</si>
  <si>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</si>
  <si>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</si>
  <si>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</si>
  <si>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</si>
  <si>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</si>
  <si>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</si>
  <si>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</si>
  <si>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</si>
  <si>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</si>
  <si>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</si>
  <si>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</si>
  <si>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</si>
  <si>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</si>
  <si>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</si>
  <si>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</si>
  <si>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</si>
  <si>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</si>
  <si>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</si>
  <si>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</si>
  <si>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</si>
  <si>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</si>
  <si>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</si>
  <si>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</si>
  <si>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</si>
  <si>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</si>
  <si>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</si>
  <si>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</si>
  <si>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</si>
  <si>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</si>
  <si>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</si>
  <si>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</si>
  <si>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</si>
  <si>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</si>
  <si>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</si>
  <si>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</si>
  <si>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</si>
  <si>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</si>
  <si>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</si>
  <si>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</si>
  <si>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</si>
  <si>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</si>
  <si>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</si>
  <si>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</si>
  <si>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</si>
  <si>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</si>
  <si>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</si>
  <si>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</si>
  <si>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</si>
  <si>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</si>
  <si>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</si>
  <si>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</si>
  <si>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</si>
  <si>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</si>
  <si>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</si>
  <si>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</si>
  <si>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</si>
  <si>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</si>
  <si>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</si>
  <si>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</si>
  <si>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</si>
  <si>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</si>
  <si>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</si>
  <si>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</si>
  <si>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</si>
  <si>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</si>
  <si>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</si>
  <si>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</si>
  <si>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</si>
  <si>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</si>
  <si>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</si>
  <si>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</si>
  <si>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</si>
  <si>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</si>
  <si>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</si>
  <si>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</si>
  <si>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</si>
  <si>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</si>
  <si>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</si>
  <si>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</si>
  <si>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</si>
  <si>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</si>
  <si>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</si>
  <si>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</si>
  <si>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</si>
  <si>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</si>
  <si>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</si>
  <si>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</si>
  <si>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</si>
  <si>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</si>
  <si>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</si>
  <si>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</si>
  <si>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</si>
  <si>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</si>
  <si>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</si>
  <si>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</si>
  <si>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</si>
  <si>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</si>
  <si>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</si>
  <si>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</si>
  <si>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</si>
  <si>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</si>
  <si>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</si>
  <si>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</si>
  <si>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</si>
  <si>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</si>
  <si>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</si>
  <si>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</si>
  <si>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</si>
  <si>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</si>
  <si>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</si>
  <si>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</si>
  <si>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</si>
  <si>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</si>
  <si>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</si>
  <si>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</si>
  <si>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</si>
  <si>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</si>
  <si>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</si>
  <si>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</si>
  <si>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</si>
  <si>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</si>
  <si>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</si>
  <si>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</si>
  <si>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</si>
  <si>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</si>
  <si>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</si>
  <si>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</si>
  <si>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</si>
  <si>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</si>
  <si>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</si>
  <si>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</si>
  <si>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</si>
  <si>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</si>
  <si>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</si>
  <si>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</si>
  <si>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</si>
  <si>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</si>
  <si>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</si>
  <si>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</si>
  <si>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</si>
  <si>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</si>
  <si>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</si>
  <si>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</si>
  <si>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</si>
  <si>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</si>
  <si>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</si>
  <si>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</si>
  <si>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</si>
  <si>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</si>
  <si>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</si>
  <si>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</si>
  <si>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</si>
  <si>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</si>
  <si>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</si>
  <si>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</si>
  <si>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</si>
  <si>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</si>
  <si>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</si>
  <si>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</si>
  <si>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</si>
  <si>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</si>
  <si>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</si>
  <si>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</si>
  <si>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</si>
  <si>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</si>
  <si>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</si>
  <si>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</si>
  <si>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</si>
  <si>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</si>
  <si>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</si>
  <si>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</si>
  <si>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</si>
  <si>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</si>
  <si>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</si>
  <si>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</si>
  <si>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</si>
  <si>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</si>
  <si>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</si>
  <si>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</si>
  <si>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</si>
  <si>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</si>
  <si>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</si>
  <si>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</si>
  <si>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</si>
  <si>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</si>
  <si>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</si>
  <si>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</si>
  <si>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</si>
  <si>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</si>
  <si>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</si>
  <si>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</si>
  <si>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</si>
  <si>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</si>
  <si>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</si>
  <si>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</si>
  <si>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</si>
  <si>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</si>
  <si>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</si>
  <si>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</si>
  <si>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</si>
  <si>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</si>
  <si>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</si>
  <si>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</si>
  <si>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</si>
  <si>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</si>
  <si>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</si>
  <si>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</si>
  <si>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</si>
  <si>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</si>
  <si>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</si>
  <si>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</si>
  <si>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</si>
  <si>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</si>
  <si>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</si>
  <si>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</si>
  <si>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</si>
  <si>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</si>
  <si>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</si>
  <si>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</si>
  <si>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</si>
  <si>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</si>
  <si>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</si>
  <si>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</si>
  <si>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</si>
  <si>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</si>
  <si>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</si>
  <si>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</si>
  <si>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</si>
  <si>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</si>
  <si>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</si>
  <si>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</si>
  <si>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</si>
  <si>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</si>
  <si>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</si>
  <si>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</si>
  <si>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</si>
  <si>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</si>
  <si>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</si>
  <si>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</si>
  <si>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</si>
  <si>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</si>
  <si>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</si>
  <si>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</si>
  <si>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</si>
  <si>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</si>
  <si>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</si>
  <si>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</si>
  <si>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</si>
  <si>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</si>
  <si>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</si>
  <si>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</si>
  <si>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</si>
  <si>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</si>
  <si>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</si>
  <si>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</si>
  <si>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</si>
  <si>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</si>
  <si>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</si>
  <si>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</si>
  <si>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</si>
  <si>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</si>
  <si>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</si>
  <si>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</si>
  <si>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</si>
  <si>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</si>
  <si>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</si>
  <si>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</si>
  <si>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</si>
  <si>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</si>
  <si>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</si>
  <si>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</si>
  <si>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</si>
  <si>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</si>
  <si>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</si>
  <si>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</si>
  <si>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</si>
  <si>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</si>
  <si>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</si>
  <si>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</si>
  <si>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</si>
  <si>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</si>
  <si>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</si>
  <si>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</si>
  <si>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</si>
  <si>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</si>
  <si>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</si>
  <si>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</si>
  <si>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</si>
  <si>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</si>
  <si>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</si>
  <si>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</si>
  <si>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</si>
  <si>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</si>
  <si>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</si>
  <si>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</si>
  <si>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</si>
  <si>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</si>
  <si>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</si>
  <si>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</si>
  <si>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</si>
  <si>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</si>
  <si>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</si>
  <si>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</si>
  <si>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</si>
  <si>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</si>
  <si>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</si>
  <si>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</si>
  <si>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</si>
  <si>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</si>
  <si>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</si>
  <si>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</si>
  <si>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</si>
  <si>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</si>
  <si>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</si>
  <si>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</si>
  <si>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</si>
  <si>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</si>
  <si>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</si>
  <si>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</si>
  <si>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</si>
  <si>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</si>
  <si>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</si>
  <si>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</si>
  <si>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</si>
  <si>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</si>
  <si>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</si>
  <si>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</si>
  <si>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</si>
  <si>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</si>
  <si>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</si>
  <si>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</si>
  <si>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</si>
  <si>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</si>
  <si>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</si>
  <si>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</si>
  <si>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</si>
  <si>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</si>
  <si>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</si>
  <si>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</si>
  <si>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</si>
  <si>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</si>
  <si>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</si>
  <si>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</si>
  <si>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</si>
  <si>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</si>
  <si>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</si>
  <si>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</si>
  <si>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</si>
  <si>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</si>
  <si>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</si>
  <si>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</si>
  <si>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</si>
  <si>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</si>
  <si>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</si>
  <si>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</si>
  <si>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</si>
  <si>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</si>
  <si>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</si>
  <si>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</si>
  <si>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</si>
  <si>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</si>
  <si>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</si>
  <si>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</si>
  <si>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</si>
  <si>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</si>
  <si>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</si>
  <si>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</si>
  <si>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</si>
  <si>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</si>
  <si>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</si>
  <si>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</si>
  <si>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</si>
  <si>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</si>
  <si>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</si>
  <si>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</si>
  <si>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</si>
  <si>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</si>
  <si>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</si>
  <si>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</si>
  <si>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</si>
  <si>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</si>
  <si>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</si>
  <si>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</si>
  <si>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</si>
  <si>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</si>
  <si>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</si>
  <si>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</si>
  <si>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</si>
  <si>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</si>
  <si>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</si>
  <si>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</si>
  <si>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</si>
  <si>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</si>
  <si>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</si>
  <si>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</si>
  <si>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</si>
  <si>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</si>
  <si>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</si>
  <si>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</si>
  <si>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</si>
  <si>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</si>
  <si>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</si>
  <si>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</si>
  <si>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</si>
  <si>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</si>
  <si>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</si>
  <si>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</si>
  <si>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</si>
  <si>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</si>
  <si>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</si>
  <si>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</si>
  <si>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</si>
  <si>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</si>
  <si>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</si>
  <si>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</si>
  <si>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</si>
  <si>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</si>
  <si>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</si>
  <si>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</si>
  <si>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</si>
  <si>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</si>
  <si>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</si>
  <si>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</si>
  <si>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</si>
  <si>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</si>
  <si>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</si>
  <si>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</si>
  <si>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</si>
  <si>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</si>
  <si>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</si>
  <si>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</si>
  <si>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</si>
  <si>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</si>
  <si>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</si>
  <si>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</si>
  <si>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</si>
  <si>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</si>
  <si>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</si>
  <si>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</si>
  <si>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</si>
  <si>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</si>
  <si>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</si>
  <si>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</si>
  <si>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</si>
  <si>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</si>
  <si>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</si>
  <si>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</si>
  <si>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</si>
  <si>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</si>
  <si>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</si>
  <si>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</si>
  <si>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</si>
  <si>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</si>
  <si>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</si>
  <si>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</si>
  <si>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</si>
  <si>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</si>
  <si>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</si>
  <si>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</si>
  <si>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</si>
  <si>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</si>
  <si>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</si>
  <si>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</si>
  <si>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</si>
  <si>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</si>
  <si>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</si>
  <si>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</si>
  <si>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</si>
  <si>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</si>
  <si>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</si>
  <si>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</si>
  <si>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</si>
  <si>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</si>
  <si>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</si>
  <si>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</si>
  <si>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</si>
  <si>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</si>
  <si>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</si>
  <si>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</si>
  <si>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</si>
  <si>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</si>
  <si>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</si>
  <si>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</si>
  <si>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</si>
  <si>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</si>
  <si>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</si>
  <si>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</si>
  <si>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</si>
  <si>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</si>
  <si>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</si>
  <si>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</si>
  <si>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</si>
  <si>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</si>
  <si>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</si>
  <si>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</si>
  <si>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</si>
  <si>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</si>
  <si>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</si>
  <si>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</si>
  <si>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</si>
  <si>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</si>
  <si>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</si>
  <si>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</si>
  <si>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</si>
  <si>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</si>
  <si>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</si>
  <si>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</si>
  <si>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</si>
  <si>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</si>
  <si>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</si>
  <si>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</si>
  <si>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</si>
  <si>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</si>
  <si>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</si>
  <si>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</si>
  <si>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</si>
  <si>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</si>
  <si>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</si>
  <si>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</si>
  <si>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</si>
  <si>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</si>
  <si>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</si>
  <si>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</si>
  <si>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</si>
  <si>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</si>
  <si>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</si>
  <si>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</si>
  <si>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</si>
  <si>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</si>
  <si>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</si>
  <si>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</si>
  <si>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</si>
  <si>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</si>
  <si>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</si>
  <si>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</si>
  <si>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</si>
  <si>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</si>
  <si>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</si>
  <si>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</si>
  <si>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</si>
  <si>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</si>
  <si>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</si>
  <si>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</si>
  <si>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</si>
  <si>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</si>
  <si>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</si>
  <si>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</si>
  <si>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</si>
  <si>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</si>
  <si>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</si>
  <si>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</si>
  <si>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</si>
  <si>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</si>
  <si>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</si>
  <si>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</si>
  <si>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</si>
  <si>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</si>
  <si>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</si>
  <si>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</si>
  <si>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</si>
  <si>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</si>
  <si>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</si>
  <si>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</si>
  <si>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</si>
  <si>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</si>
  <si>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</si>
  <si>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</si>
  <si>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</si>
  <si>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</si>
  <si>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</si>
  <si>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</si>
  <si>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</si>
  <si>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</si>
  <si>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</si>
  <si>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</si>
  <si>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</si>
  <si>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</si>
  <si>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</si>
  <si>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</si>
  <si>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</si>
  <si>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</si>
  <si>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</si>
  <si>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</si>
  <si>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</si>
  <si>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</si>
  <si>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</si>
  <si>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</si>
  <si>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</si>
  <si>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</si>
  <si>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</si>
  <si>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</si>
  <si>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</si>
  <si>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</si>
  <si>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</si>
  <si>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</si>
  <si>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</si>
  <si>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</si>
  <si>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</si>
  <si>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</si>
  <si>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</si>
  <si>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</si>
  <si>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</si>
  <si>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</si>
  <si>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</si>
  <si>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</si>
  <si>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</si>
  <si>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</si>
  <si>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</si>
  <si>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</si>
  <si>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</si>
  <si>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</si>
  <si>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</si>
  <si>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</si>
  <si>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</si>
  <si>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</si>
  <si>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</si>
  <si>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</si>
  <si>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</si>
  <si>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</si>
  <si>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</si>
  <si>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</si>
  <si>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</si>
  <si>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</si>
  <si>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</si>
  <si>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</si>
  <si>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</si>
  <si>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</si>
  <si>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</si>
  <si>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</si>
  <si>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</si>
  <si>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</si>
  <si>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</si>
  <si>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</si>
  <si>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</si>
  <si>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</si>
  <si>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</si>
  <si>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</si>
  <si>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</si>
  <si>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</si>
  <si>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</si>
  <si>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</si>
  <si>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</si>
  <si>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</si>
  <si>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</si>
  <si>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</si>
  <si>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</si>
  <si>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</si>
  <si>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</si>
  <si>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</si>
  <si>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</si>
  <si>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</si>
  <si>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</si>
  <si>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</si>
  <si>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</si>
  <si>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</si>
  <si>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</si>
  <si>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</si>
  <si>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</si>
  <si>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</si>
  <si>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</si>
  <si>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</si>
  <si>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</si>
  <si>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</si>
  <si>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</si>
  <si>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</si>
  <si>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</si>
  <si>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</si>
  <si>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</si>
  <si>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</si>
  <si>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</si>
  <si>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</si>
  <si>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</si>
  <si>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</si>
  <si>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</si>
  <si>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</si>
  <si>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</si>
  <si>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</si>
  <si>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</si>
  <si>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</si>
  <si>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</si>
  <si>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</si>
  <si>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</si>
  <si>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</si>
  <si>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</si>
  <si>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</si>
  <si>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</si>
  <si>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</si>
  <si>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</si>
  <si>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</si>
  <si>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</si>
  <si>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</si>
  <si>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</si>
  <si>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</si>
  <si>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</si>
  <si>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</si>
  <si>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</si>
  <si>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</si>
  <si>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</si>
  <si>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</si>
  <si>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</si>
  <si>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</si>
  <si>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</si>
  <si>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</si>
  <si>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</si>
  <si>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</si>
  <si>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</si>
  <si>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</si>
  <si>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</si>
  <si>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</si>
  <si>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</si>
  <si>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</si>
  <si>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</si>
  <si>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</si>
  <si>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</si>
  <si>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</si>
  <si>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</si>
  <si>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</si>
  <si>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</si>
  <si>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</si>
  <si>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</si>
  <si>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</si>
  <si>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</si>
  <si>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</si>
  <si>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</si>
  <si>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</si>
  <si>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</si>
  <si>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</si>
  <si>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</si>
  <si>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</si>
  <si>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</si>
  <si>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</si>
  <si>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</si>
  <si>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</si>
  <si>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</si>
  <si>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</si>
  <si>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</si>
  <si>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</si>
  <si>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</si>
  <si>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</si>
  <si>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</si>
  <si>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</si>
  <si>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</si>
  <si>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</si>
  <si>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</si>
  <si>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</si>
  <si>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</si>
  <si>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</si>
  <si>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</si>
  <si>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</si>
  <si>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</si>
  <si>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</si>
  <si>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</si>
  <si>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</si>
  <si>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</si>
  <si>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</si>
  <si>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</si>
  <si>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</si>
  <si>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</si>
  <si>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</si>
  <si>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</si>
  <si>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</si>
  <si>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</si>
  <si>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</si>
  <si>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</si>
  <si>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</si>
  <si>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</si>
  <si>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</si>
  <si>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</si>
  <si>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</si>
  <si>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</si>
  <si>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</si>
  <si>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</si>
  <si>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</si>
  <si>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</si>
  <si>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</si>
  <si>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</si>
  <si>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</si>
  <si>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</si>
  <si>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</si>
  <si>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</si>
  <si>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</si>
  <si>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</si>
  <si>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</si>
  <si>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</si>
  <si>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</si>
  <si>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</si>
  <si>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</si>
  <si>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</si>
  <si>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</si>
  <si>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</si>
  <si>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</si>
  <si>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</si>
  <si>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</si>
  <si>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</si>
  <si>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</si>
  <si>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</si>
  <si>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</si>
  <si>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</si>
  <si>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</si>
  <si>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</si>
  <si>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</si>
  <si>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</si>
  <si>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</si>
  <si>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</si>
  <si>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</si>
  <si>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</si>
  <si>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</si>
  <si>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</si>
  <si>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</si>
  <si>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</si>
  <si>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</si>
  <si>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</si>
  <si>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</si>
  <si>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</si>
  <si>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</si>
  <si>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</si>
  <si>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</si>
  <si>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</si>
  <si>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</si>
  <si>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</si>
  <si>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</si>
  <si>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</si>
  <si>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</si>
  <si>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</si>
  <si>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</si>
  <si>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</si>
  <si>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</si>
  <si>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</si>
  <si>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</si>
  <si>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</si>
  <si>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</si>
  <si>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</si>
  <si>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</si>
  <si>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</si>
  <si>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</si>
  <si>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</si>
  <si>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</si>
  <si>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</si>
  <si>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</si>
  <si>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</si>
  <si>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</si>
  <si>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</si>
  <si>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</si>
  <si>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</si>
  <si>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</si>
  <si>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</si>
  <si>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</si>
  <si>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</si>
  <si>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</si>
  <si>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</si>
  <si>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</si>
  <si>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</si>
  <si>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</si>
  <si>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</si>
  <si>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</si>
  <si>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</si>
  <si>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</si>
  <si>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</si>
  <si>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</si>
  <si>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</si>
  <si>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</si>
  <si>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</si>
  <si>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</si>
  <si>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</si>
  <si>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</si>
  <si>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</si>
  <si>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</si>
  <si>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</si>
  <si>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</si>
  <si>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</si>
  <si>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</si>
  <si>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</si>
  <si>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</si>
  <si>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</si>
  <si>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</si>
  <si>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</si>
  <si>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</si>
  <si>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</si>
  <si>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</si>
  <si>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</si>
  <si>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</si>
  <si>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</si>
  <si>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</si>
  <si>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</si>
  <si>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</si>
  <si>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</si>
  <si>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</si>
  <si>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</si>
  <si>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</si>
  <si>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</si>
  <si>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</si>
  <si>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</si>
  <si>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</si>
  <si>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</si>
  <si>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</si>
  <si>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</si>
  <si>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</si>
  <si>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</si>
  <si>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</si>
  <si>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</si>
  <si>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</si>
  <si>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</si>
  <si>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</si>
  <si>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</si>
  <si>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</si>
  <si>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</si>
  <si>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</si>
  <si>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</si>
  <si>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</si>
  <si>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</si>
  <si>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</si>
  <si>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</si>
  <si>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</si>
  <si>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</si>
  <si>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</si>
  <si>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</si>
  <si>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</si>
  <si>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</si>
  <si>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</si>
  <si>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</si>
  <si>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</si>
  <si>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</si>
  <si>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</si>
  <si>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</si>
  <si>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</si>
  <si>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</si>
  <si>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</si>
  <si>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</si>
  <si>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</si>
  <si>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</si>
  <si>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</si>
  <si>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</si>
  <si>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</si>
  <si>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</si>
  <si>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</si>
  <si>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</si>
  <si>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</si>
  <si>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</si>
  <si>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</si>
  <si>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</si>
  <si>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</si>
  <si>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</si>
  <si>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</si>
  <si>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</si>
  <si>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</si>
  <si>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</si>
  <si>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</si>
  <si>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</si>
  <si>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</si>
  <si>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</si>
  <si>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</si>
  <si>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</si>
  <si>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</si>
  <si>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</si>
  <si>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</si>
  <si>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</si>
  <si>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</si>
  <si>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</si>
  <si>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</si>
  <si>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</si>
  <si>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</si>
  <si>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</si>
  <si>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</si>
  <si>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</si>
  <si>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</si>
  <si>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</si>
  <si>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</si>
  <si>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</si>
  <si>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</si>
  <si>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</si>
  <si>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</si>
  <si>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</si>
  <si>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</si>
  <si>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</si>
  <si>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</si>
  <si>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</si>
  <si>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</si>
  <si>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</si>
  <si>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</si>
  <si>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</si>
  <si>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</si>
  <si>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</si>
  <si>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</si>
  <si>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</si>
  <si>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</si>
  <si>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</si>
  <si>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</si>
  <si>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</si>
  <si>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</si>
  <si>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</si>
  <si>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</si>
  <si>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</si>
  <si>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</si>
  <si>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</si>
  <si>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</si>
  <si>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</si>
  <si>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</si>
  <si>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</si>
  <si>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</si>
  <si>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</si>
  <si>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</si>
  <si>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</si>
  <si>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</si>
  <si>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</si>
  <si>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</si>
  <si>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</si>
  <si>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</si>
  <si>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</si>
  <si>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</si>
  <si>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</si>
  <si>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</si>
  <si>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</si>
  <si>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</si>
  <si>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</si>
  <si>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</si>
  <si>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</si>
  <si>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</si>
  <si>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</si>
  <si>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</si>
  <si>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</si>
  <si>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</si>
  <si>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</si>
  <si>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</si>
  <si>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</si>
  <si>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</si>
  <si>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</si>
  <si>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</si>
  <si>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</si>
  <si>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</si>
  <si>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</si>
  <si>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</si>
  <si>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</si>
  <si>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</si>
  <si>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</si>
  <si>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</si>
  <si>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</si>
  <si>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</si>
  <si>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</si>
  <si>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</si>
  <si>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</si>
  <si>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</si>
  <si>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</si>
  <si>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</si>
  <si>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</si>
  <si>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</si>
  <si>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</si>
  <si>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</si>
  <si>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</si>
  <si>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</si>
  <si>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</si>
  <si>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</si>
  <si>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</si>
  <si>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</si>
  <si>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</si>
  <si>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</si>
  <si>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</si>
  <si>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</si>
  <si>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</si>
  <si>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</si>
  <si>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</si>
  <si>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</si>
  <si>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</si>
  <si>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</si>
  <si>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</si>
  <si>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</si>
  <si>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</si>
  <si>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</si>
  <si>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</si>
  <si>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</si>
  <si>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</si>
  <si>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</si>
  <si>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</si>
  <si>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</si>
  <si>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</si>
  <si>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</si>
  <si>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</si>
  <si>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</si>
  <si>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</si>
  <si>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</si>
  <si>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</si>
  <si>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</si>
  <si>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</si>
  <si>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</si>
  <si>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</si>
  <si>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</si>
  <si>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</si>
  <si>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</si>
  <si>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</si>
  <si>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</si>
  <si>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</si>
  <si>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</si>
  <si>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</si>
  <si>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</si>
  <si>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</si>
  <si>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</si>
  <si>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</si>
  <si>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</si>
  <si>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</si>
  <si>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</si>
  <si>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</si>
  <si>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</si>
  <si>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</si>
  <si>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</si>
  <si>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</si>
  <si>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</si>
  <si>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</si>
  <si>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</si>
  <si>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</si>
  <si>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</si>
  <si>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</si>
  <si>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</si>
  <si>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</si>
  <si>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</si>
  <si>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</si>
  <si>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</si>
  <si>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</si>
  <si>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</si>
  <si>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</si>
  <si>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</si>
  <si>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</si>
  <si>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</si>
  <si>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</si>
  <si>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</si>
  <si>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</si>
  <si>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</si>
  <si>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</si>
  <si>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</si>
  <si>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</si>
  <si>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</si>
  <si>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</si>
  <si>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</si>
  <si>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</si>
  <si>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</si>
  <si>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</si>
  <si>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</si>
  <si>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</si>
  <si>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</si>
  <si>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</si>
  <si>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</si>
  <si>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</si>
  <si>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</si>
  <si>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</si>
  <si>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</si>
  <si>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</si>
  <si>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</si>
  <si>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</si>
  <si>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</si>
  <si>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</si>
  <si>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</si>
  <si>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</si>
  <si>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</si>
  <si>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</si>
  <si>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</si>
  <si>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</si>
  <si>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</si>
  <si>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</si>
  <si>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</si>
  <si>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</si>
  <si>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</si>
  <si>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</si>
  <si>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</si>
  <si>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</si>
  <si>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</si>
  <si>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</si>
  <si>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</si>
  <si>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</si>
  <si>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</si>
  <si>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</si>
  <si>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</si>
  <si>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</si>
  <si>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</si>
  <si>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</si>
  <si>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</si>
  <si>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</si>
  <si>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</si>
  <si>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</si>
  <si>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</si>
  <si>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</si>
  <si>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</si>
  <si>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</si>
  <si>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</si>
  <si>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</si>
  <si>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</si>
  <si>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</si>
  <si>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</si>
  <si>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</si>
  <si>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</si>
  <si>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</si>
  <si>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</si>
  <si>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</si>
  <si>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</si>
  <si>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</si>
  <si>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</si>
  <si>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</si>
  <si>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</si>
  <si>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</si>
  <si>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</si>
  <si>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</si>
  <si>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</si>
  <si>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</si>
  <si>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</si>
  <si>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</si>
  <si>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</si>
  <si>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</si>
  <si>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</si>
  <si>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</si>
  <si>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</si>
  <si>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</si>
  <si>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</si>
  <si>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</si>
  <si>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</si>
  <si>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</si>
  <si>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</si>
  <si>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</si>
  <si>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</si>
  <si>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</si>
  <si>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</si>
  <si>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</si>
  <si>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</si>
  <si>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</si>
  <si>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</si>
  <si>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</si>
  <si>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</si>
  <si>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</si>
  <si>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</si>
  <si>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</si>
  <si>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</si>
  <si>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</si>
  <si>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</si>
  <si>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</si>
  <si>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</si>
  <si>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</si>
  <si>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</si>
  <si>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</si>
  <si>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</si>
  <si>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</si>
  <si>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</si>
  <si>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</si>
  <si>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</si>
  <si>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</si>
  <si>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</si>
  <si>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</si>
  <si>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</si>
  <si>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</si>
  <si>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</si>
  <si>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</si>
  <si>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</si>
  <si>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</si>
  <si>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</si>
  <si>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</si>
  <si>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</si>
  <si>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</si>
  <si>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</si>
  <si>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</si>
  <si>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</si>
  <si>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</si>
  <si>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</si>
  <si>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</si>
  <si>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</si>
  <si>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</si>
  <si>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</si>
  <si>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</si>
  <si>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</si>
  <si>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</si>
  <si>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</si>
  <si>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</si>
  <si>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</si>
  <si>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</si>
  <si>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</si>
  <si>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</si>
  <si>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</si>
  <si>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</si>
  <si>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</si>
  <si>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</si>
  <si>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</si>
  <si>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</si>
  <si>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</si>
  <si>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</si>
  <si>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</si>
  <si>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</si>
  <si>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</si>
  <si>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</si>
  <si>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</si>
  <si>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</si>
  <si>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</si>
  <si>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</si>
  <si>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</si>
  <si>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</si>
  <si>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</si>
  <si>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</si>
  <si>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</si>
  <si>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</si>
  <si>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</si>
  <si>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</si>
  <si>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</si>
  <si>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</si>
  <si>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</si>
  <si>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</si>
  <si>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</si>
  <si>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</si>
  <si>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</si>
  <si>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</si>
  <si>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</si>
  <si>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</si>
  <si>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</si>
  <si>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</si>
  <si>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</si>
  <si>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</si>
  <si>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</si>
  <si>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</si>
  <si>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</si>
  <si>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</si>
  <si>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</si>
  <si>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</si>
  <si>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</si>
  <si>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</si>
  <si>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</si>
  <si>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</si>
  <si>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</si>
  <si>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</si>
  <si>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</si>
  <si>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</si>
  <si>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</si>
  <si>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</si>
  <si>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</si>
  <si>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</si>
  <si>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</si>
  <si>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</si>
  <si>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</si>
  <si>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</si>
  <si>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</si>
  <si>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</si>
  <si>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</si>
  <si>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</si>
  <si>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</si>
  <si>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</si>
  <si>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</si>
  <si>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</si>
  <si>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</si>
  <si>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</si>
  <si>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</si>
  <si>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</si>
  <si>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</si>
  <si>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</si>
  <si>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</si>
  <si>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</si>
  <si>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</si>
  <si>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</si>
  <si>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</si>
  <si>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</si>
  <si>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</si>
  <si>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</si>
  <si>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</si>
  <si>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</si>
  <si>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</si>
  <si>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</si>
  <si>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</si>
  <si>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</si>
  <si>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</si>
  <si>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</si>
  <si>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</si>
  <si>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</si>
  <si>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</si>
  <si>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</si>
  <si>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</si>
  <si>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</si>
  <si>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</si>
  <si>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</si>
  <si>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</si>
  <si>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</si>
  <si>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</si>
  <si>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</si>
  <si>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</si>
  <si>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</si>
  <si>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</si>
  <si>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</si>
  <si>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</si>
  <si>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</si>
  <si>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</si>
  <si>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</si>
  <si>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</si>
  <si>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</si>
  <si>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</si>
  <si>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</si>
  <si>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</si>
  <si>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</si>
  <si>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</si>
  <si>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</si>
  <si>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</si>
  <si>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</si>
  <si>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</si>
  <si>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</si>
  <si>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</si>
  <si>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</si>
  <si>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</si>
  <si>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</si>
  <si>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</si>
  <si>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</si>
  <si>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</si>
  <si>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</si>
  <si>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</si>
  <si>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</si>
  <si>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</si>
  <si>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</si>
  <si>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</si>
  <si>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</si>
  <si>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</si>
  <si>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</si>
  <si>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</si>
  <si>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</si>
  <si>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</si>
  <si>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</si>
  <si>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</si>
  <si>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</si>
  <si>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</si>
  <si>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</si>
  <si>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</si>
  <si>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</si>
  <si>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</si>
  <si>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</si>
  <si>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</si>
  <si>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</si>
  <si>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</si>
  <si>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</si>
  <si>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</si>
  <si>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</si>
  <si>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</si>
  <si>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</si>
  <si>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</si>
  <si>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</si>
  <si>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</si>
  <si>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</si>
  <si>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</si>
  <si>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</si>
  <si>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</si>
  <si>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</si>
  <si>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</si>
  <si>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</si>
  <si>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</si>
  <si>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</si>
  <si>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</si>
  <si>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</si>
  <si>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</si>
  <si>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</si>
  <si>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</si>
  <si>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</si>
  <si>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</si>
  <si>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</si>
  <si>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</si>
  <si>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</si>
  <si>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</si>
  <si>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</si>
  <si>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</si>
  <si>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</si>
  <si>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</si>
  <si>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</si>
  <si>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</si>
  <si>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</si>
  <si>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</si>
  <si>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</si>
  <si>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</si>
  <si>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</si>
  <si>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</si>
  <si>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</si>
  <si>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</si>
  <si>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</si>
  <si>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</si>
  <si>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</si>
  <si>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</si>
  <si>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</si>
  <si>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</si>
  <si>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</si>
  <si>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</si>
  <si>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</si>
  <si>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</si>
  <si>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</si>
  <si>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</si>
  <si>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</si>
  <si>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</si>
  <si>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</si>
  <si>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</si>
  <si>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</si>
  <si>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</si>
  <si>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</si>
  <si>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</si>
  <si>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</si>
  <si>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</si>
  <si>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</si>
  <si>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</si>
  <si>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</si>
  <si>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</si>
  <si>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</si>
  <si>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</si>
  <si>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</si>
  <si>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</si>
  <si>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</si>
  <si>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</si>
  <si>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</si>
  <si>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</si>
  <si>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</si>
  <si>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</si>
  <si>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</si>
  <si>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</si>
  <si>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</si>
  <si>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</si>
  <si>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</si>
  <si>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</si>
  <si>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</si>
  <si>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</si>
  <si>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</si>
  <si>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</si>
  <si>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</si>
  <si>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</si>
  <si>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</si>
  <si>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</si>
  <si>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</si>
  <si>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</si>
  <si>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</si>
  <si>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</si>
  <si>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</si>
  <si>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</si>
  <si>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</si>
  <si>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</si>
  <si>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</si>
  <si>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</si>
  <si>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</si>
  <si>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</si>
  <si>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</si>
  <si>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</si>
  <si>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</si>
  <si>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</si>
  <si>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</si>
  <si>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</si>
  <si>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</si>
  <si>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</si>
  <si>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</si>
  <si>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</si>
  <si>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</si>
  <si>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</si>
  <si>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</si>
  <si>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</si>
  <si>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</si>
  <si>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</si>
  <si>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</si>
  <si>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</si>
  <si>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</si>
  <si>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</si>
  <si>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</si>
  <si>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</si>
  <si>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</si>
  <si>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</si>
  <si>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</si>
  <si>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</si>
  <si>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</si>
  <si>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</si>
  <si>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</si>
  <si>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</si>
  <si>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</si>
  <si>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</si>
  <si>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</si>
  <si>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</si>
  <si>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</si>
  <si>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</si>
  <si>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</si>
  <si>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</si>
  <si>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</si>
  <si>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</si>
  <si>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</si>
  <si>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</si>
  <si>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</si>
  <si>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</si>
  <si>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</si>
  <si>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</si>
  <si>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</si>
  <si>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</si>
  <si>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</si>
  <si>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</si>
  <si>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</si>
  <si>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</si>
  <si>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</si>
  <si>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</si>
  <si>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</si>
  <si>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</si>
  <si>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</si>
  <si>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</si>
  <si>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</si>
  <si>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</si>
  <si>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</si>
  <si>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</si>
  <si>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</si>
  <si>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</si>
  <si>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</si>
  <si>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</si>
  <si>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</si>
  <si>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</si>
  <si>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</si>
  <si>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</si>
  <si>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</si>
  <si>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</si>
  <si>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</si>
  <si>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</si>
  <si>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</si>
  <si>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</si>
  <si>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</si>
  <si>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</si>
  <si>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</si>
  <si>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</si>
  <si>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</si>
  <si>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</si>
  <si>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</si>
  <si>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</si>
  <si>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</si>
  <si>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</si>
  <si>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</si>
  <si>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</si>
  <si>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</si>
  <si>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</si>
  <si>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</si>
  <si>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</si>
  <si>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</si>
  <si>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</si>
  <si>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</si>
  <si>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</si>
  <si>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</si>
  <si>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</si>
  <si>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</si>
  <si>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</si>
  <si>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</si>
  <si>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</si>
  <si>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</si>
  <si>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</si>
  <si>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</si>
  <si>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</si>
  <si>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</si>
  <si>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</si>
  <si>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</si>
  <si>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</si>
  <si>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</si>
  <si>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</si>
  <si>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</si>
  <si>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</si>
  <si>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</si>
  <si>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</si>
  <si>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</si>
  <si>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</si>
  <si>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</si>
  <si>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</si>
  <si>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</si>
  <si>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</si>
  <si>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</si>
  <si>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</si>
  <si>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</si>
  <si>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</si>
  <si>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</si>
  <si>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</si>
  <si>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</si>
  <si>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</si>
  <si>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</si>
  <si>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</si>
  <si>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</si>
  <si>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</si>
  <si>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</si>
  <si>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</si>
  <si>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</si>
  <si>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</si>
  <si>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</si>
  <si>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</si>
  <si>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</si>
  <si>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</si>
  <si>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</si>
  <si>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</si>
  <si>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</si>
  <si>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</si>
  <si>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</si>
  <si>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</si>
  <si>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</si>
  <si>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</si>
  <si>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</si>
  <si>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</si>
  <si>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</si>
  <si>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</si>
  <si>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</si>
  <si>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</si>
  <si>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</si>
  <si>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</si>
  <si>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</si>
  <si>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</si>
  <si>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</si>
  <si>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</si>
  <si>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</si>
  <si>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</si>
  <si>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</si>
  <si>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</si>
  <si>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</si>
  <si>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</si>
  <si>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</si>
  <si>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</si>
  <si>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</si>
  <si>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</si>
  <si>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</si>
  <si>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</si>
  <si>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</si>
  <si>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</si>
  <si>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</si>
  <si>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</si>
  <si>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</si>
  <si>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</si>
  <si>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</si>
  <si>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</si>
  <si>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</si>
  <si>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</si>
  <si>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</si>
  <si>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</si>
  <si>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</si>
  <si>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</si>
  <si>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</si>
  <si>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</si>
  <si>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</si>
  <si>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</si>
  <si>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</si>
  <si>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</si>
  <si>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</si>
  <si>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</si>
  <si>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</si>
  <si>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</si>
  <si>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</si>
  <si>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</si>
  <si>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</si>
  <si>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</si>
  <si>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</si>
  <si>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</si>
  <si>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</si>
  <si>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</si>
  <si>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</si>
  <si>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</si>
  <si>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</si>
  <si>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</si>
  <si>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</si>
  <si>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</si>
  <si>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</si>
  <si>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</si>
  <si>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</si>
  <si>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</si>
  <si>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</si>
  <si>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</si>
  <si>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</si>
  <si>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</si>
  <si>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</si>
  <si>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</si>
  <si>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</si>
  <si>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</si>
  <si>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</si>
  <si>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</si>
  <si>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</si>
  <si>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</si>
  <si>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</si>
  <si>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</si>
  <si>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</si>
  <si>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</si>
  <si>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</si>
  <si>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</si>
  <si>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</si>
  <si>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</si>
  <si>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</si>
  <si>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</si>
  <si>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</si>
  <si>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</si>
  <si>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</si>
  <si>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</si>
  <si>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</si>
  <si>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</si>
  <si>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</si>
  <si>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</si>
  <si>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</si>
  <si>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</si>
  <si>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</si>
  <si>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</si>
  <si>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</si>
  <si>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</si>
  <si>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</si>
  <si>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</si>
  <si>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</si>
  <si>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</si>
  <si>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</si>
  <si>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</si>
  <si>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</si>
  <si>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</si>
  <si>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</si>
  <si>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</si>
  <si>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</si>
  <si>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</si>
  <si>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</si>
  <si>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</si>
  <si>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</si>
  <si>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</si>
  <si>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</si>
  <si>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</si>
  <si>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</si>
  <si>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</si>
  <si>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</si>
  <si>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</si>
  <si>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</si>
  <si>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</si>
  <si>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</si>
  <si>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</si>
  <si>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</si>
  <si>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</si>
  <si>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</si>
  <si>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</si>
  <si>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</si>
  <si>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</si>
  <si>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</si>
  <si>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</si>
  <si>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</si>
  <si>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</si>
  <si>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</si>
  <si>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</si>
  <si>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</si>
  <si>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</si>
  <si>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</si>
  <si>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</si>
  <si>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</si>
  <si>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</si>
  <si>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</si>
  <si>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</si>
  <si>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</si>
  <si>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</si>
  <si>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</si>
  <si>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</si>
  <si>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</si>
  <si>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</si>
  <si>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</si>
  <si>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</si>
  <si>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</si>
  <si>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</si>
  <si>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</si>
  <si>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</si>
  <si>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</si>
  <si>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</si>
  <si>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</si>
  <si>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</si>
  <si>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</si>
  <si>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</si>
  <si>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</si>
  <si>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</si>
  <si>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</si>
  <si>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</si>
  <si>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</si>
  <si>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</si>
  <si>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</si>
  <si>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</si>
  <si>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</si>
  <si>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</si>
  <si>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</si>
  <si>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</si>
  <si>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</si>
  <si>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</si>
  <si>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</si>
  <si>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</si>
  <si>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</si>
  <si>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</si>
  <si>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</si>
  <si>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</si>
  <si>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</si>
  <si>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</si>
  <si>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</si>
  <si>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</si>
  <si>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</si>
  <si>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</si>
  <si>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</si>
  <si>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</si>
  <si>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</si>
  <si>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</si>
  <si>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</si>
  <si>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</si>
  <si>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</si>
  <si>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</si>
  <si>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</si>
  <si>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</si>
  <si>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</si>
  <si>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</si>
  <si>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</si>
  <si>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</si>
  <si>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</si>
  <si>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</si>
  <si>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</si>
  <si>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</si>
  <si>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</si>
  <si>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</si>
  <si>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</si>
  <si>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</si>
  <si>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</si>
  <si>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</si>
  <si>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</si>
  <si>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</si>
  <si>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</si>
  <si>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</si>
  <si>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</si>
  <si>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</si>
  <si>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</si>
  <si>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</si>
  <si>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</si>
  <si>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</si>
  <si>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</si>
  <si>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</si>
  <si>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</si>
  <si>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</si>
  <si>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</si>
  <si>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</si>
  <si>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</si>
  <si>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</si>
  <si>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</si>
  <si>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</si>
  <si>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</si>
  <si>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</si>
  <si>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</si>
  <si>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</si>
  <si>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</si>
  <si>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</si>
  <si>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</si>
  <si>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</si>
  <si>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</si>
  <si>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</si>
  <si>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</si>
  <si>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</si>
  <si>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</si>
  <si>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</si>
  <si>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</si>
  <si>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</si>
  <si>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</si>
  <si>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</si>
  <si>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</si>
  <si>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</si>
  <si>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</si>
  <si>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</si>
  <si>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</si>
  <si>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</si>
  <si>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</si>
  <si>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</si>
  <si>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</si>
  <si>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</si>
  <si>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</si>
  <si>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</si>
  <si>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</si>
  <si>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</si>
  <si>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</si>
  <si>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</si>
  <si>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</si>
  <si>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</si>
  <si>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</si>
  <si>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</si>
  <si>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</si>
  <si>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</si>
  <si>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</si>
  <si>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</si>
  <si>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</si>
  <si>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</si>
  <si>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</si>
  <si>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</si>
  <si>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</si>
  <si>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</si>
  <si>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</si>
  <si>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</si>
  <si>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</si>
  <si>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</si>
  <si>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</si>
  <si>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</si>
  <si>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</si>
  <si>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</si>
  <si>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</si>
  <si>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</si>
  <si>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</si>
  <si>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</si>
  <si>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</si>
  <si>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</si>
  <si>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</si>
  <si>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</si>
  <si>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</si>
  <si>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</si>
  <si>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</si>
  <si>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</si>
  <si>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</si>
  <si>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</si>
  <si>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</si>
  <si>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</si>
  <si>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</si>
  <si>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</si>
  <si>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</si>
  <si>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</si>
  <si>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</si>
  <si>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</si>
  <si>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</si>
  <si>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</si>
  <si>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</si>
  <si>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</si>
  <si>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</si>
  <si>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</si>
  <si>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</si>
  <si>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</si>
  <si>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</si>
  <si>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</si>
  <si>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</si>
  <si>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</si>
  <si>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</si>
  <si>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</si>
  <si>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</si>
  <si>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</si>
  <si>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</si>
  <si>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</si>
  <si>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</si>
  <si>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</si>
  <si>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</si>
  <si>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</si>
  <si>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</si>
  <si>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</si>
  <si>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</si>
  <si>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</si>
  <si>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</si>
  <si>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</si>
  <si>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</si>
  <si>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</si>
  <si>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</si>
  <si>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</si>
  <si>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</si>
  <si>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</si>
  <si>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</si>
  <si>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</si>
  <si>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</si>
  <si>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</si>
  <si>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</si>
  <si>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</si>
  <si>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</si>
  <si>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</si>
  <si>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</si>
  <si>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</si>
  <si>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</si>
  <si>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</si>
  <si>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</si>
  <si>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</si>
  <si>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</si>
  <si>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</si>
  <si>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</si>
  <si>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</si>
  <si>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</si>
  <si>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</si>
  <si>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</si>
  <si>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</si>
  <si>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</si>
  <si>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</si>
  <si>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</si>
  <si>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</si>
  <si>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</si>
  <si>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</si>
  <si>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</si>
  <si>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</si>
  <si>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</si>
  <si>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</si>
  <si>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</si>
  <si>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</si>
  <si>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</si>
  <si>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</si>
  <si>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</si>
  <si>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</si>
  <si>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</si>
  <si>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</si>
  <si>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</si>
  <si>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</si>
  <si>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</si>
  <si>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</si>
  <si>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</si>
  <si>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</si>
  <si>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</si>
  <si>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</si>
  <si>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</si>
  <si>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</si>
  <si>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</si>
  <si>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</si>
  <si>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</si>
  <si>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</si>
  <si>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</si>
  <si>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</si>
  <si>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</si>
  <si>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</si>
  <si>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</si>
  <si>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</si>
  <si>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</si>
  <si>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</si>
  <si>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</si>
  <si>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</si>
  <si>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</si>
  <si>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</si>
  <si>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</si>
  <si>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</si>
  <si>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</si>
  <si>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</si>
  <si>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</si>
  <si>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</si>
  <si>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</si>
  <si>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</si>
  <si>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</si>
  <si>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</si>
  <si>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</si>
  <si>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</si>
  <si>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</si>
  <si>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</si>
  <si>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</si>
  <si>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</si>
  <si>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</si>
  <si>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</si>
  <si>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</si>
  <si>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</si>
  <si>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</si>
  <si>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</si>
  <si>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</si>
  <si>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</si>
  <si>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</si>
  <si>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</si>
  <si>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</si>
  <si>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</si>
  <si>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</si>
  <si>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</si>
  <si>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</si>
  <si>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</si>
  <si>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</si>
  <si>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</si>
  <si>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</si>
  <si>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</si>
  <si>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</si>
  <si>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</si>
  <si>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</si>
  <si>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</si>
  <si>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</si>
  <si>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</si>
  <si>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</si>
  <si>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</si>
  <si>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</si>
  <si>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</si>
  <si>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</si>
  <si>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</si>
  <si>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</si>
  <si>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</si>
  <si>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</si>
  <si>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</si>
  <si>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</si>
  <si>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</si>
  <si>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</si>
  <si>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</si>
  <si>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</si>
  <si>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</si>
  <si>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</si>
  <si>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</si>
  <si>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</si>
  <si>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</si>
  <si>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</si>
  <si>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</si>
  <si>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</si>
  <si>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</si>
  <si>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</si>
  <si>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</si>
  <si>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</si>
  <si>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</si>
  <si>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</si>
  <si>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</si>
  <si>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</si>
  <si>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</si>
  <si>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</si>
  <si>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</si>
  <si>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</si>
  <si>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</si>
  <si>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</si>
  <si>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</si>
  <si>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</si>
  <si>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</si>
  <si>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</si>
  <si>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</si>
  <si>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</si>
  <si>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</si>
  <si>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</si>
  <si>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</si>
  <si>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</si>
  <si>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</si>
  <si>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</si>
  <si>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</si>
  <si>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</si>
  <si>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</si>
  <si>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</si>
  <si>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</si>
  <si>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</si>
  <si>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</si>
  <si>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</si>
  <si>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</si>
  <si>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</si>
  <si>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</si>
  <si>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</si>
  <si>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</si>
  <si>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</si>
  <si>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</si>
  <si>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</si>
  <si>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</si>
  <si>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</si>
  <si>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</si>
  <si>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</si>
  <si>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</si>
  <si>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</si>
  <si>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</si>
  <si>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</si>
  <si>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</si>
  <si>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</si>
  <si>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</si>
  <si>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</si>
  <si>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</si>
  <si>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</si>
  <si>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</si>
  <si>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</si>
  <si>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</si>
  <si>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</si>
  <si>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</si>
  <si>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</si>
  <si>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</si>
  <si>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</si>
  <si>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</si>
  <si>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</si>
  <si>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</si>
  <si>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</si>
  <si>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</si>
  <si>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</si>
  <si>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</si>
  <si>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</si>
  <si>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</si>
  <si>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</si>
  <si>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</si>
  <si>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</si>
  <si>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</si>
  <si>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</si>
  <si>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</si>
  <si>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</si>
  <si>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</si>
  <si>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</si>
  <si>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</si>
  <si>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</si>
  <si>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</si>
  <si>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</si>
  <si>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</si>
  <si>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</si>
  <si>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</si>
  <si>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</si>
  <si>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</si>
  <si>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</si>
  <si>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</si>
  <si>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</si>
  <si>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</si>
  <si>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</si>
  <si>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</si>
  <si>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</si>
  <si>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</si>
  <si>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</si>
  <si>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</si>
  <si>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</si>
  <si>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</si>
  <si>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</si>
  <si>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</si>
  <si>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</si>
  <si>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</si>
  <si>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</si>
  <si>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</si>
  <si>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</si>
  <si>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</si>
  <si>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</si>
  <si>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</si>
  <si>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</si>
  <si>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</si>
  <si>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</si>
  <si>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</si>
  <si>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</si>
  <si>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</si>
  <si>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</si>
  <si>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</si>
  <si>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</si>
  <si>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</si>
  <si>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</si>
  <si>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</si>
  <si>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</si>
  <si>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</si>
  <si>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</si>
  <si>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</si>
  <si>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</si>
  <si>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</si>
  <si>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</si>
  <si>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</si>
  <si>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</si>
  <si>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</si>
  <si>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</si>
  <si>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</si>
  <si>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</si>
  <si>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</si>
  <si>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</si>
  <si>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</si>
  <si>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</si>
  <si>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</si>
  <si>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</si>
  <si>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</si>
  <si>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</si>
  <si>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</si>
  <si>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</si>
  <si>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</si>
  <si>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</si>
  <si>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</si>
  <si>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</si>
  <si>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</si>
  <si>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</si>
  <si>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</si>
  <si>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</si>
  <si>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</si>
  <si>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</si>
  <si>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</si>
  <si>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</si>
  <si>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</si>
  <si>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</si>
  <si>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</si>
  <si>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</si>
  <si>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</si>
  <si>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</si>
  <si>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</si>
  <si>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</si>
  <si>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</si>
  <si>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</si>
  <si>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</si>
  <si>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</si>
  <si>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</si>
  <si>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</si>
  <si>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</si>
  <si>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</si>
  <si>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</si>
  <si>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</si>
  <si>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</si>
  <si>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</si>
  <si>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</si>
  <si>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</si>
  <si>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</si>
  <si>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</si>
  <si>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</si>
  <si>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</si>
  <si>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</si>
  <si>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</si>
  <si>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</si>
  <si>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</si>
  <si>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</si>
  <si>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</si>
  <si>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</si>
  <si>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</si>
  <si>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</si>
  <si>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</si>
  <si>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</si>
  <si>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</si>
  <si>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</si>
  <si>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</si>
  <si>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</si>
  <si>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</si>
  <si>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</si>
  <si>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</si>
  <si>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</si>
  <si>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</si>
  <si>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</si>
  <si>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</si>
  <si>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</si>
  <si>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</si>
  <si>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</si>
  <si>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</si>
  <si>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</si>
  <si>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</si>
  <si>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</si>
  <si>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</si>
  <si>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</si>
  <si>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</si>
  <si>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</si>
  <si>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</si>
  <si>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</si>
  <si>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</si>
  <si>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</si>
  <si>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</si>
  <si>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</si>
  <si>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</si>
  <si>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</si>
  <si>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</si>
  <si>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</si>
  <si>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</si>
  <si>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</si>
  <si>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</si>
  <si>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</si>
  <si>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</si>
  <si>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</si>
  <si>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</si>
  <si>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</si>
  <si>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</si>
  <si>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</si>
  <si>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</si>
  <si>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</si>
  <si>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</si>
  <si>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</si>
  <si>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</si>
  <si>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</si>
  <si>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</si>
  <si>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</si>
  <si>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</si>
  <si>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</si>
  <si>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</si>
  <si>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</si>
  <si>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</si>
  <si>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</si>
  <si>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</si>
  <si>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</si>
  <si>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</si>
  <si>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</si>
  <si>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</si>
  <si>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</si>
  <si>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</si>
  <si>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</si>
  <si>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</si>
  <si>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</si>
  <si>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</si>
  <si>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</si>
  <si>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</si>
  <si>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</si>
  <si>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</si>
  <si>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</si>
  <si>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</si>
  <si>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</si>
  <si>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</si>
  <si>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</si>
  <si>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</si>
  <si>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</si>
  <si>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</si>
  <si>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</si>
  <si>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</si>
  <si>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</si>
  <si>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</si>
  <si>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</si>
  <si>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</si>
  <si>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</si>
  <si>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</si>
  <si>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</si>
  <si>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</si>
  <si>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</si>
  <si>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</si>
  <si>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</si>
  <si>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</si>
  <si>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</si>
  <si>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</si>
  <si>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</si>
  <si>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</si>
  <si>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</si>
  <si>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</si>
  <si>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</si>
  <si>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</si>
  <si>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</si>
  <si>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</si>
  <si>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</si>
  <si>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</si>
  <si>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</si>
  <si>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</si>
  <si>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</si>
  <si>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</si>
  <si>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</si>
  <si>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</si>
  <si>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</si>
  <si>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</si>
  <si>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</si>
  <si>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</si>
  <si>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</si>
  <si>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</si>
  <si>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</si>
  <si>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</si>
  <si>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</si>
  <si>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</si>
  <si>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</si>
  <si>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</si>
  <si>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</si>
  <si>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</si>
  <si>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</si>
  <si>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</si>
  <si>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</si>
  <si>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</si>
  <si>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</si>
  <si>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</si>
  <si>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</si>
  <si>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</si>
  <si>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</si>
  <si>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</si>
  <si>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</si>
  <si>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</si>
  <si>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</si>
  <si>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</si>
  <si>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</si>
  <si>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</si>
  <si>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</si>
  <si>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</si>
  <si>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</si>
  <si>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</si>
  <si>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</si>
  <si>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</si>
  <si>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</si>
  <si>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</si>
  <si>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</si>
  <si>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</si>
  <si>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</si>
  <si>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</si>
  <si>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</si>
  <si>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</si>
  <si>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</si>
  <si>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</si>
  <si>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</si>
  <si>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</si>
  <si>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</si>
  <si>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</si>
  <si>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</si>
  <si>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</si>
  <si>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</si>
  <si>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</si>
  <si>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</si>
  <si>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</si>
  <si>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</si>
  <si>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</si>
  <si>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</si>
  <si>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</si>
  <si>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</si>
  <si>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</si>
  <si>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</si>
  <si>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</si>
  <si>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</si>
  <si>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</si>
  <si>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</si>
  <si>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</si>
  <si>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</si>
  <si>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</si>
  <si>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</si>
  <si>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</si>
  <si>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</si>
  <si>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</si>
  <si>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</si>
  <si>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</si>
  <si>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</si>
  <si>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</si>
  <si>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</si>
  <si>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</si>
  <si>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</si>
  <si>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</si>
  <si>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</si>
  <si>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</si>
  <si>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</si>
  <si>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</si>
  <si>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</si>
  <si>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</si>
  <si>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</si>
  <si>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</si>
  <si>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</si>
  <si>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</si>
  <si>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</si>
  <si>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</si>
  <si>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</si>
  <si>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</si>
  <si>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</si>
  <si>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</si>
  <si>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</si>
  <si>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</si>
  <si>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</si>
  <si>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</si>
  <si>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</si>
  <si>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</si>
  <si>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</si>
  <si>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</si>
  <si>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</si>
  <si>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</si>
  <si>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</si>
  <si>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</si>
  <si>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</si>
  <si>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</si>
  <si>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</si>
  <si>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</si>
  <si>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</si>
  <si>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</si>
  <si>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</si>
  <si>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</si>
  <si>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</si>
  <si>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</si>
  <si>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</si>
  <si>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</si>
  <si>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</si>
  <si>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</si>
  <si>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</si>
  <si>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</si>
  <si>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</si>
  <si>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</si>
  <si>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</si>
  <si>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</si>
  <si>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</si>
  <si>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</si>
  <si>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</si>
  <si>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</si>
  <si>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</si>
  <si>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</si>
  <si>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</si>
  <si>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</si>
  <si>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</si>
  <si>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</si>
  <si>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</si>
  <si>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</si>
  <si>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</si>
  <si>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</si>
  <si>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</si>
  <si>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</si>
  <si>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</si>
  <si>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</si>
  <si>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</si>
  <si>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</si>
  <si>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</si>
  <si>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</si>
  <si>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</si>
  <si>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</si>
  <si>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</si>
  <si>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</si>
  <si>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</si>
  <si>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</si>
  <si>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</si>
  <si>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</si>
  <si>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</si>
  <si>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</si>
  <si>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</si>
  <si>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</si>
  <si>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</si>
  <si>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</si>
  <si>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</si>
  <si>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</si>
  <si>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</si>
  <si>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</si>
  <si>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</si>
  <si>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</si>
  <si>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</si>
  <si>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</si>
  <si>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</si>
  <si>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</si>
  <si>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</si>
  <si>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</si>
  <si>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</si>
  <si>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</si>
  <si>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</si>
  <si>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</si>
  <si>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</si>
  <si>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</si>
  <si>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</si>
  <si>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</si>
  <si>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</si>
  <si>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</si>
  <si>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</si>
  <si>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</si>
  <si>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</si>
  <si>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</si>
  <si>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</si>
  <si>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</si>
  <si>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</si>
  <si>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</si>
  <si>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</si>
  <si>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</si>
  <si>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</si>
  <si>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</si>
  <si>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</si>
  <si>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</si>
  <si>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</si>
  <si>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</si>
  <si>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</si>
  <si>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</si>
  <si>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</si>
  <si>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</si>
  <si>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</si>
  <si>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</si>
  <si>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</si>
  <si>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</si>
  <si>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</si>
  <si>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</si>
  <si>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</si>
  <si>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</si>
  <si>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</si>
  <si>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</si>
  <si>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</si>
  <si>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</si>
  <si>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</si>
  <si>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</si>
  <si>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</si>
  <si>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</si>
  <si>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</si>
  <si>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</si>
  <si>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</si>
  <si>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</si>
  <si>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</si>
  <si>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</si>
  <si>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</si>
  <si>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</si>
  <si>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</si>
  <si>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</si>
  <si>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</si>
  <si>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</si>
  <si>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</si>
  <si>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</si>
  <si>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</si>
  <si>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</si>
  <si>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</si>
  <si>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</si>
  <si>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</si>
  <si>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</si>
  <si>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</si>
  <si>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</si>
  <si>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</si>
  <si>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</si>
  <si>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</si>
  <si>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</si>
  <si>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</si>
  <si>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</si>
  <si>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</si>
  <si>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</si>
  <si>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</si>
  <si>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</si>
  <si>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</si>
  <si>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</si>
  <si>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</si>
  <si>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</si>
  <si>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</si>
  <si>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</si>
  <si>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</si>
  <si>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</si>
  <si>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</si>
  <si>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</si>
  <si>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</si>
  <si>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</si>
  <si>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</si>
  <si>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</si>
  <si>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</si>
  <si>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</si>
  <si>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</si>
  <si>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</si>
  <si>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</si>
  <si>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</si>
  <si>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</si>
  <si>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</si>
  <si>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</si>
  <si>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</si>
  <si>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</si>
  <si>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</si>
  <si>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</si>
  <si>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</si>
  <si>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</si>
  <si>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</si>
  <si>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</si>
  <si>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</si>
  <si>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</si>
  <si>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</si>
  <si>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</si>
  <si>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</si>
  <si>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</si>
  <si>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</si>
  <si>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</si>
  <si>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</si>
  <si>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</si>
  <si>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</si>
  <si>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</si>
  <si>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</si>
  <si>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</si>
  <si>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</si>
  <si>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</si>
  <si>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</si>
  <si>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</si>
  <si>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</si>
  <si>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</si>
  <si>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</si>
  <si>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</si>
  <si>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</si>
  <si>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</si>
  <si>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</si>
  <si>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</si>
  <si>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</si>
  <si>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</si>
  <si>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</si>
  <si>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</si>
  <si>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</si>
  <si>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</si>
  <si>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</si>
  <si>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</si>
  <si>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</si>
  <si>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</si>
  <si>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</si>
  <si>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</si>
  <si>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</si>
  <si>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</si>
  <si>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</si>
  <si>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</si>
  <si>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</si>
  <si>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</si>
  <si>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</si>
  <si>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</si>
  <si>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</si>
  <si>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</si>
  <si>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</si>
  <si>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</si>
  <si>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</si>
  <si>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</si>
  <si>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</si>
  <si>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</si>
  <si>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</si>
  <si>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</si>
  <si>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</si>
  <si>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</si>
  <si>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</si>
  <si>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</si>
  <si>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</si>
  <si>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</si>
  <si>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</si>
  <si>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</si>
  <si>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</si>
  <si>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</si>
  <si>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</si>
  <si>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</si>
  <si>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</si>
  <si>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</si>
  <si>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</si>
  <si>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</si>
  <si>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</si>
  <si>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</si>
  <si>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</si>
  <si>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</si>
  <si>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</si>
  <si>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</si>
  <si>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</si>
  <si>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</si>
  <si>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</si>
  <si>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</si>
  <si>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</si>
  <si>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</si>
  <si>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</si>
  <si>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</si>
  <si>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</si>
  <si>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</si>
  <si>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</si>
  <si>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</si>
  <si>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</si>
  <si>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</si>
  <si>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</si>
  <si>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</si>
  <si>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</si>
  <si>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</si>
  <si>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</si>
  <si>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</si>
  <si>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</si>
  <si>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</si>
  <si>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</si>
  <si>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</si>
  <si>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</si>
  <si>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</si>
  <si>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</si>
  <si>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</si>
  <si>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</si>
  <si>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</si>
  <si>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</si>
  <si>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</si>
  <si>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</si>
  <si>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</si>
  <si>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</si>
  <si>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</si>
  <si>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</si>
  <si>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</si>
  <si>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</si>
  <si>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</si>
  <si>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</si>
  <si>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</si>
  <si>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</si>
  <si>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</si>
  <si>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</si>
  <si>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</si>
  <si>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</si>
  <si>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</si>
  <si>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</si>
  <si>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</si>
  <si>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</si>
  <si>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</si>
  <si>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</si>
  <si>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</si>
  <si>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</si>
  <si>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</si>
  <si>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</si>
  <si>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</si>
  <si>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</si>
  <si>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</si>
  <si>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</si>
  <si>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</si>
  <si>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</si>
  <si>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</si>
  <si>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</si>
  <si>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</si>
  <si>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</si>
  <si>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</si>
  <si>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</si>
  <si>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</si>
  <si>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</si>
  <si>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</si>
  <si>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</si>
  <si>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</si>
  <si>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</si>
  <si>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</si>
  <si>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</si>
  <si>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</si>
  <si>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</si>
  <si>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</si>
  <si>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</si>
  <si>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</si>
  <si>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</si>
  <si>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</si>
  <si>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</si>
  <si>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</si>
  <si>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</si>
  <si>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</si>
  <si>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</si>
  <si>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</si>
  <si>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</si>
  <si>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</si>
  <si>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</si>
  <si>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</si>
  <si>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</si>
  <si>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</si>
  <si>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</si>
  <si>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</si>
  <si>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</si>
  <si>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</si>
  <si>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</si>
  <si>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</si>
  <si>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</si>
  <si>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</si>
  <si>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</si>
  <si>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</si>
  <si>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</si>
  <si>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</si>
  <si>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</si>
  <si>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</si>
  <si>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</si>
  <si>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</si>
  <si>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</si>
  <si>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</si>
  <si>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</si>
  <si>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</si>
  <si>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</si>
  <si>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</si>
  <si>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</si>
  <si>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</si>
  <si>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</si>
  <si>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</si>
  <si>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</si>
  <si>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</si>
  <si>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</si>
  <si>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</si>
  <si>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</si>
  <si>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</si>
  <si>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</si>
  <si>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</si>
  <si>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</si>
  <si>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</si>
  <si>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</si>
  <si>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</si>
  <si>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</si>
  <si>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</si>
  <si>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</si>
  <si>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</si>
  <si>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</si>
  <si>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</si>
  <si>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</si>
  <si>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</si>
  <si>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</si>
  <si>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</si>
  <si>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</si>
  <si>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</si>
  <si>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</si>
  <si>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</si>
  <si>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</si>
  <si>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</si>
  <si>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</si>
  <si>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</si>
  <si>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</si>
  <si>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</si>
  <si>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</si>
  <si>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</si>
  <si>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</si>
  <si>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</si>
  <si>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</si>
  <si>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</si>
  <si>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</si>
  <si>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</si>
  <si>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</si>
  <si>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</si>
  <si>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</si>
  <si>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</si>
  <si>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</si>
  <si>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</si>
  <si>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</si>
  <si>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</si>
  <si>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</si>
  <si>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</si>
  <si>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</si>
  <si>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</si>
  <si>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</si>
  <si>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</si>
  <si>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</si>
  <si>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</si>
  <si>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</si>
  <si>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</si>
  <si>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</si>
  <si>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</si>
  <si>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</si>
  <si>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</si>
  <si>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</si>
  <si>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</si>
  <si>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</si>
  <si>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</si>
  <si>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</si>
  <si>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</si>
  <si>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</si>
  <si>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</si>
  <si>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</si>
  <si>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</si>
  <si>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</si>
  <si>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</si>
  <si>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</si>
  <si>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</si>
  <si>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</si>
  <si>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</si>
  <si>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</si>
  <si>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</si>
  <si>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</si>
  <si>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</si>
  <si>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</si>
  <si>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</si>
  <si>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</si>
  <si>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</si>
  <si>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</si>
  <si>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</si>
  <si>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</si>
  <si>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</si>
  <si>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</si>
  <si>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</si>
  <si>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</si>
  <si>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</si>
  <si>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</si>
  <si>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</si>
  <si>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</si>
  <si>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</si>
  <si>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</si>
  <si>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</si>
  <si>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</si>
  <si>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</si>
  <si>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</si>
  <si>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</si>
  <si>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</si>
  <si>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</si>
  <si>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</si>
  <si>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</si>
  <si>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</si>
  <si>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</si>
  <si>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</si>
  <si>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</si>
  <si>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</si>
  <si>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</si>
  <si>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</si>
  <si>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</si>
  <si>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</si>
  <si>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</si>
  <si>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</si>
  <si>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</si>
  <si>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</si>
  <si>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</si>
  <si>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</si>
  <si>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</si>
  <si>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</si>
  <si>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</si>
  <si>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</si>
  <si>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</si>
  <si>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</si>
  <si>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</si>
  <si>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</si>
  <si>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</si>
  <si>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</si>
  <si>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</si>
  <si>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</si>
  <si>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</si>
  <si>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</si>
  <si>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</si>
  <si>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</si>
  <si>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</si>
  <si>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</si>
  <si>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</si>
  <si>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</si>
  <si>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</si>
  <si>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</si>
  <si>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</si>
  <si>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</si>
  <si>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</si>
  <si>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</si>
  <si>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</si>
  <si>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</si>
  <si>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</si>
  <si>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</si>
  <si>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</si>
  <si>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</si>
  <si>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</si>
  <si>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</si>
  <si>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</si>
  <si>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</si>
  <si>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</si>
  <si>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</si>
  <si>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</si>
  <si>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</si>
  <si>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</si>
  <si>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</si>
  <si>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</si>
  <si>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</si>
  <si>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</si>
  <si>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</si>
  <si>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</si>
  <si>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</si>
  <si>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</si>
  <si>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</si>
  <si>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</si>
  <si>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</si>
  <si>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</si>
  <si>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</si>
  <si>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</si>
  <si>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</si>
  <si>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</si>
  <si>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</si>
  <si>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</si>
  <si>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</si>
  <si>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</si>
  <si>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</si>
  <si>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</si>
  <si>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</si>
  <si>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</si>
  <si>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</si>
  <si>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</si>
  <si>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</si>
  <si>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</si>
  <si>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</si>
  <si>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</si>
  <si>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</si>
  <si>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</si>
  <si>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</si>
  <si>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</si>
  <si>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</si>
  <si>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</si>
  <si>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</si>
  <si>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</si>
  <si>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</si>
  <si>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</si>
  <si>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</si>
  <si>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</si>
  <si>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</si>
  <si>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</si>
  <si>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</si>
  <si>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</si>
  <si>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</si>
  <si>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</si>
  <si>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</si>
  <si>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</si>
  <si>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</si>
  <si>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</si>
  <si>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</si>
  <si>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</si>
  <si>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</si>
  <si>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</si>
  <si>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</si>
  <si>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</si>
  <si>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</si>
  <si>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</si>
  <si>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</si>
  <si>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</si>
  <si>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</si>
  <si>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</si>
  <si>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</si>
  <si>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</si>
  <si>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</si>
  <si>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</si>
  <si>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</si>
  <si>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</si>
  <si>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</si>
  <si>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</si>
  <si>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</si>
  <si>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</si>
  <si>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</si>
  <si>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</si>
  <si>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</si>
  <si>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</si>
  <si>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</si>
  <si>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</si>
  <si>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</si>
  <si>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</si>
  <si>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</si>
  <si>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</si>
  <si>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</si>
  <si>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</si>
  <si>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</si>
  <si>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</si>
  <si>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</si>
  <si>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</si>
  <si>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</si>
  <si>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</si>
  <si>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</si>
  <si>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</si>
  <si>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</si>
  <si>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</si>
  <si>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</si>
  <si>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</si>
  <si>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</si>
  <si>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</si>
  <si>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</si>
  <si>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</si>
  <si>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</si>
  <si>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</si>
  <si>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</si>
  <si>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</si>
  <si>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</si>
  <si>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</si>
  <si>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</si>
  <si>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</si>
  <si>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</si>
  <si>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</si>
  <si>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</si>
  <si>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</si>
  <si>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</si>
  <si>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</si>
  <si>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</si>
  <si>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</si>
  <si>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</si>
  <si>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</si>
  <si>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</si>
  <si>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</si>
  <si>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</si>
  <si>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</si>
  <si>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</si>
  <si>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</si>
  <si>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</si>
  <si>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</si>
  <si>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</si>
  <si>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</si>
  <si>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</si>
  <si>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</si>
  <si>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</si>
  <si>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</si>
  <si>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</si>
  <si>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</si>
  <si>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</si>
  <si>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</si>
  <si>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</si>
  <si>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</si>
  <si>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</si>
  <si>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</si>
  <si>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</si>
  <si>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</si>
  <si>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</si>
  <si>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</si>
  <si>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</si>
  <si>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</si>
  <si>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</si>
  <si>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</si>
  <si>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</si>
  <si>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</si>
  <si>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</si>
  <si>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</si>
  <si>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</si>
  <si>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</si>
  <si>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</si>
  <si>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</si>
  <si>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</si>
  <si>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</si>
  <si>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</si>
  <si>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</si>
  <si>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</si>
  <si>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</si>
  <si>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</si>
  <si>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</si>
  <si>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</si>
  <si>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</si>
  <si>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</si>
  <si>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</si>
  <si>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</si>
  <si>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</si>
  <si>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</si>
  <si>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</si>
  <si>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</si>
  <si>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</si>
  <si>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</si>
  <si>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</si>
  <si>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</si>
  <si>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</si>
  <si>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</si>
  <si>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</si>
  <si>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</si>
  <si>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</si>
  <si>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</si>
  <si>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</si>
  <si>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</si>
  <si>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</si>
  <si>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</si>
  <si>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</si>
  <si>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</si>
  <si>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</si>
  <si>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</si>
  <si>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</si>
  <si>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</si>
  <si>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</si>
  <si>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</si>
  <si>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</si>
  <si>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</si>
  <si>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</si>
  <si>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</si>
  <si>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</si>
  <si>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</si>
  <si>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</si>
  <si>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</si>
  <si>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</si>
  <si>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</si>
  <si>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</si>
  <si>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</si>
  <si>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</si>
  <si>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</si>
  <si>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</si>
  <si>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</si>
  <si>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</si>
  <si>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</si>
  <si>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</si>
  <si>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</si>
  <si>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</si>
  <si>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</si>
  <si>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</si>
  <si>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</si>
  <si>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</si>
  <si>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</si>
  <si>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</si>
  <si>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</si>
  <si>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</si>
  <si>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</si>
  <si>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</si>
  <si>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</si>
  <si>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</si>
  <si>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</si>
  <si>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</si>
  <si>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</si>
  <si>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</si>
  <si>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</si>
  <si>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</si>
  <si>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</si>
  <si>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</si>
  <si>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</si>
  <si>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</si>
  <si>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</si>
  <si>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</si>
  <si>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</si>
  <si>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</si>
  <si>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</si>
  <si>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</si>
  <si>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</si>
  <si>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</si>
  <si>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</si>
  <si>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</si>
  <si>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</si>
  <si>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</si>
  <si>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</si>
  <si>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</si>
  <si>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</si>
  <si>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</si>
  <si>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</si>
  <si>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</si>
  <si>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</si>
  <si>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</si>
  <si>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</si>
  <si>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</si>
  <si>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</si>
  <si>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</si>
  <si>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</si>
  <si>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</si>
  <si>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</si>
  <si>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</si>
  <si>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</si>
  <si>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</si>
  <si>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</si>
  <si>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</si>
  <si>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</si>
  <si>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</si>
  <si>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</si>
  <si>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</si>
  <si>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</si>
  <si>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</si>
  <si>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</si>
  <si>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</si>
  <si>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</si>
  <si>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</si>
  <si>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</si>
  <si>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</si>
  <si>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</si>
  <si>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</si>
  <si>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</si>
  <si>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</si>
  <si>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</si>
  <si>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</si>
  <si>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</si>
  <si>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</si>
  <si>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</si>
  <si>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</si>
  <si>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</si>
  <si>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</si>
  <si>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</si>
  <si>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</si>
  <si>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</si>
  <si>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</si>
  <si>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</si>
  <si>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</si>
  <si>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</si>
  <si>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</si>
  <si>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</si>
  <si>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</si>
  <si>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</si>
  <si>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</si>
  <si>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</si>
  <si>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</si>
  <si>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</si>
  <si>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</si>
  <si>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</si>
  <si>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</si>
  <si>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</si>
  <si>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</si>
  <si>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</si>
  <si>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</si>
  <si>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</si>
  <si>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</si>
  <si>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</si>
  <si>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</si>
  <si>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</si>
  <si>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</si>
  <si>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</si>
  <si>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</si>
  <si>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</si>
  <si>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</si>
  <si>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</si>
  <si>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</si>
  <si>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</si>
  <si>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</si>
  <si>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</si>
  <si>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</si>
  <si>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</si>
  <si>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</si>
  <si>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</si>
  <si>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</si>
  <si>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</si>
  <si>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</si>
  <si>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</si>
  <si>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</si>
  <si>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</si>
  <si>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</si>
  <si>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</si>
  <si>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</si>
  <si>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</si>
  <si>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</si>
  <si>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</si>
  <si>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</si>
  <si>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</si>
  <si>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</si>
  <si>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</si>
  <si>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</si>
  <si>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</si>
  <si>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</si>
  <si>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</si>
  <si>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</si>
  <si>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</si>
  <si>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</si>
  <si>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</si>
  <si>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</si>
  <si>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</si>
  <si>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</si>
  <si>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</si>
  <si>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</si>
  <si>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</si>
  <si>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</si>
  <si>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</si>
  <si>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</si>
  <si>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</si>
  <si>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</si>
  <si>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</si>
  <si>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</si>
  <si>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</si>
  <si>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</si>
  <si>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</si>
  <si>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</si>
  <si>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</si>
  <si>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</si>
  <si>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</si>
  <si>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</si>
  <si>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</si>
  <si>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</si>
  <si>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</si>
  <si>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</si>
  <si>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</si>
  <si>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</si>
  <si>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</si>
  <si>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</si>
  <si>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</si>
  <si>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</si>
  <si>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</si>
  <si>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</si>
  <si>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</si>
  <si>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</si>
  <si>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</si>
  <si>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</si>
  <si>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</si>
  <si>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</si>
  <si>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</si>
  <si>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</si>
  <si>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</si>
  <si>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</si>
  <si>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</si>
  <si>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</si>
  <si>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</si>
  <si>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</si>
  <si>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</si>
  <si>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</si>
  <si>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</si>
  <si>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</si>
  <si>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</si>
  <si>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</si>
  <si>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</si>
  <si>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</si>
  <si>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</si>
  <si>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</si>
  <si>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</si>
  <si>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</si>
  <si>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</si>
  <si>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</si>
  <si>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</si>
  <si>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</si>
  <si>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</si>
  <si>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</si>
  <si>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</si>
  <si>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</si>
  <si>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</si>
  <si>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</si>
  <si>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</si>
  <si>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</si>
  <si>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</si>
  <si>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</si>
  <si>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</si>
  <si>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</si>
  <si>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</si>
  <si>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</si>
  <si>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</si>
  <si>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</si>
  <si>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</si>
  <si>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</si>
  <si>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</si>
  <si>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</si>
  <si>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</si>
  <si>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</si>
  <si>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</si>
  <si>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</si>
  <si>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</si>
  <si>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</si>
  <si>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</si>
  <si>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</si>
  <si>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</si>
  <si>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</si>
  <si>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</si>
  <si>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</si>
  <si>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</si>
  <si>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</si>
  <si>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</si>
  <si>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</si>
  <si>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</si>
  <si>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</si>
  <si>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</si>
  <si>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</si>
  <si>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</si>
  <si>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</si>
  <si>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</si>
  <si>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</si>
  <si>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</si>
  <si>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</si>
  <si>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</si>
  <si>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</si>
  <si>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</si>
  <si>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</si>
  <si>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</si>
  <si>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</si>
  <si>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</si>
  <si>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</si>
  <si>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</si>
  <si>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</si>
  <si>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</si>
  <si>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</si>
  <si>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</si>
  <si>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</si>
  <si>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</si>
  <si>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</si>
  <si>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</si>
  <si>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</si>
  <si>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</si>
  <si>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</si>
  <si>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</si>
  <si>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</si>
  <si>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</si>
  <si>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</si>
  <si>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</si>
  <si>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</si>
  <si>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</si>
  <si>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</si>
  <si>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</si>
  <si>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</si>
  <si>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</si>
  <si>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</si>
  <si>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</si>
  <si>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</si>
  <si>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</si>
  <si>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</si>
  <si>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</si>
  <si>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</si>
  <si>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</si>
  <si>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</si>
  <si>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</si>
  <si>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</si>
  <si>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</si>
  <si>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</si>
  <si>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</si>
  <si>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</si>
  <si>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</si>
  <si>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</si>
  <si>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</si>
  <si>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</si>
  <si>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</si>
  <si>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</si>
  <si>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</si>
  <si>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</si>
  <si>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</si>
  <si>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</si>
  <si>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</si>
  <si>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</si>
  <si>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</si>
  <si>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</si>
  <si>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</si>
  <si>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</si>
  <si>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</si>
  <si>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</si>
  <si>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</si>
  <si>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</si>
  <si>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</si>
  <si>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</si>
  <si>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</si>
  <si>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</si>
  <si>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</si>
  <si>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</si>
  <si>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</si>
  <si>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</si>
  <si>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</si>
  <si>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</si>
  <si>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</si>
  <si>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</si>
  <si>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</si>
  <si>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</si>
  <si>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</si>
  <si>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</si>
  <si>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</si>
  <si>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</si>
  <si>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</si>
  <si>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</si>
  <si>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</si>
  <si>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</si>
  <si>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</si>
  <si>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</si>
  <si>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</si>
  <si>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</si>
  <si>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</si>
  <si>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</si>
  <si>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</si>
  <si>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</si>
  <si>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</si>
  <si>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</si>
  <si>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</si>
  <si>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</si>
  <si>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</si>
  <si>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</si>
  <si>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</si>
  <si>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</si>
  <si>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</si>
  <si>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</si>
  <si>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</si>
  <si>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</si>
  <si>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</si>
  <si>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</si>
  <si>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</si>
  <si>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</si>
  <si>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</si>
  <si>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</si>
  <si>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</si>
  <si>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</si>
  <si>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</si>
  <si>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</si>
  <si>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</si>
  <si>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</si>
  <si>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</si>
  <si>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</si>
  <si>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</si>
  <si>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</si>
  <si>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</si>
  <si>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</si>
  <si>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</si>
  <si>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</si>
  <si>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</si>
  <si>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</si>
  <si>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</si>
  <si>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</si>
  <si>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</si>
  <si>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</si>
  <si>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</si>
  <si>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</si>
  <si>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</si>
  <si>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</si>
  <si>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</si>
  <si>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</si>
  <si>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</si>
  <si>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</si>
  <si>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</si>
  <si>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</si>
  <si>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</si>
  <si>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</si>
  <si>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</si>
  <si>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</si>
  <si>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</si>
  <si>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</si>
  <si>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</si>
  <si>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</si>
  <si>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</si>
  <si>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</si>
  <si>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</si>
  <si>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</si>
  <si>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</si>
  <si>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</si>
  <si>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</si>
  <si>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</si>
  <si>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</si>
  <si>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</si>
  <si>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</si>
  <si>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</si>
  <si>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</si>
  <si>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</si>
  <si>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</si>
  <si>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</si>
  <si>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</si>
  <si>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</si>
  <si>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</si>
  <si>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</si>
  <si>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</si>
  <si>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</si>
  <si>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</si>
  <si>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</si>
  <si>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</si>
  <si>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</si>
  <si>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</si>
  <si>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</si>
  <si>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</si>
  <si>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</si>
  <si>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</si>
  <si>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</si>
  <si>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</si>
  <si>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</si>
  <si>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</si>
  <si>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</si>
  <si>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</si>
  <si>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</si>
  <si>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</si>
  <si>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</si>
  <si>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</si>
  <si>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</si>
  <si>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</si>
  <si>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</si>
  <si>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</si>
  <si>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</si>
  <si>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</si>
  <si>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</si>
  <si>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</si>
  <si>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</si>
  <si>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</si>
  <si>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</si>
  <si>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</si>
  <si>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</si>
  <si>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</si>
  <si>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</si>
  <si>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</si>
  <si>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</si>
  <si>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</si>
  <si>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</si>
  <si>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</si>
  <si>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</si>
  <si>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</si>
  <si>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</si>
  <si>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</si>
  <si>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</si>
  <si>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</si>
  <si>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</si>
  <si>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</si>
  <si>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</si>
  <si>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</si>
  <si>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</si>
  <si>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</si>
  <si>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</si>
  <si>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</si>
  <si>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</si>
  <si>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</si>
  <si>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</si>
  <si>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</si>
  <si>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</si>
  <si>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</si>
  <si>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</si>
  <si>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</si>
  <si>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</si>
  <si>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</si>
  <si>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</si>
  <si>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</si>
  <si>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</si>
  <si>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</si>
  <si>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</si>
  <si>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</si>
  <si>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</si>
  <si>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</si>
  <si>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</si>
  <si>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</si>
  <si>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</si>
  <si>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</si>
  <si>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</si>
  <si>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</si>
  <si>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</si>
  <si>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</si>
  <si>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</si>
  <si>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</si>
  <si>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</si>
  <si>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</si>
  <si>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</si>
  <si>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</si>
  <si>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</si>
  <si>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</si>
  <si>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</si>
  <si>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</si>
  <si>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</si>
  <si>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</si>
  <si>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</si>
  <si>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</si>
  <si>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</si>
  <si>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</si>
  <si>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</si>
  <si>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</si>
  <si>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</si>
  <si>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</si>
  <si>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</si>
  <si>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</si>
  <si>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</si>
  <si>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</si>
  <si>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</si>
  <si>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</si>
  <si>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</si>
  <si>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</si>
  <si>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</si>
  <si>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</si>
  <si>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</si>
  <si>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</si>
  <si>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</si>
  <si>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</si>
  <si>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</si>
  <si>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</si>
  <si>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</si>
  <si>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</si>
  <si>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</si>
  <si>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</si>
  <si>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</si>
  <si>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</si>
  <si>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</si>
  <si>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</si>
  <si>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</si>
  <si>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</si>
  <si>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</si>
  <si>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</si>
  <si>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</si>
  <si>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</si>
  <si>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</si>
  <si>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</si>
  <si>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</si>
  <si>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</si>
  <si>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</si>
  <si>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</si>
  <si>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</si>
  <si>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</si>
  <si>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</si>
  <si>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</si>
  <si>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</si>
  <si>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</si>
  <si>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</si>
  <si>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</si>
  <si>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</si>
  <si>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</si>
  <si>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</si>
  <si>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</si>
  <si>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</si>
  <si>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</si>
  <si>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</si>
  <si>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</si>
  <si>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</si>
  <si>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</si>
  <si>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</si>
  <si>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</si>
  <si>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</si>
  <si>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</si>
  <si>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</si>
  <si>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</si>
  <si>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</si>
  <si>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</si>
  <si>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</si>
  <si>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</si>
  <si>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</si>
  <si>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</si>
  <si>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</si>
  <si>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</si>
  <si>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</si>
  <si>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</si>
  <si>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</si>
  <si>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</si>
  <si>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</si>
  <si>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</si>
  <si>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</si>
  <si>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</si>
  <si>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</si>
  <si>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</si>
  <si>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</si>
  <si>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</si>
  <si>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</si>
  <si>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</si>
  <si>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</si>
  <si>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</si>
  <si>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</si>
  <si>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</si>
  <si>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</si>
  <si>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</si>
  <si>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</si>
  <si>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</si>
  <si>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</si>
  <si>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</si>
  <si>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</si>
  <si>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</si>
  <si>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</si>
  <si>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</si>
  <si>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</si>
  <si>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</si>
  <si>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</si>
  <si>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</si>
  <si>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</si>
  <si>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</si>
  <si>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</si>
  <si>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</si>
  <si>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</si>
  <si>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</si>
  <si>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</si>
  <si>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</si>
  <si>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</si>
  <si>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</si>
  <si>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</si>
  <si>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</si>
  <si>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</si>
  <si>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</si>
  <si>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</si>
  <si>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</si>
  <si>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</si>
  <si>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</si>
  <si>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</si>
  <si>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</si>
  <si>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</si>
  <si>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</si>
  <si>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</si>
  <si>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</si>
  <si>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</si>
  <si>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</si>
  <si>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</si>
  <si>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</si>
  <si>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</si>
  <si>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</si>
  <si>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</si>
  <si>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</si>
  <si>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</si>
  <si>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</si>
  <si>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</si>
  <si>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</si>
  <si>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</si>
  <si>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</si>
  <si>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</si>
  <si>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</si>
  <si>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</si>
  <si>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</si>
  <si>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</si>
  <si>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</si>
  <si>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</si>
  <si>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</si>
  <si>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</si>
  <si>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</si>
  <si>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</si>
  <si>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</si>
  <si>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</si>
  <si>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</si>
  <si>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</si>
  <si>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</si>
  <si>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</si>
  <si>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</si>
  <si>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</si>
  <si>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</si>
  <si>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</si>
  <si>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</si>
  <si>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</si>
  <si>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</si>
  <si>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</si>
  <si>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</si>
  <si>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</si>
  <si>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</si>
  <si>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</si>
  <si>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</si>
  <si>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</si>
  <si>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</si>
  <si>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</si>
  <si>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</si>
  <si>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</si>
  <si>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</si>
  <si>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</si>
  <si>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</si>
  <si>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</si>
  <si>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</si>
  <si>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</si>
  <si>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</si>
  <si>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</si>
  <si>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</si>
  <si>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</si>
  <si>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</si>
  <si>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</si>
  <si>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</si>
  <si>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</si>
  <si>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</si>
  <si>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</si>
  <si>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</si>
  <si>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</si>
  <si>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</si>
  <si>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</si>
  <si>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</si>
  <si>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</si>
  <si>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</si>
  <si>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</si>
  <si>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</si>
  <si>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</si>
  <si>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</si>
  <si>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</si>
  <si>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</si>
  <si>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</si>
  <si>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</si>
  <si>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</si>
  <si>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</si>
  <si>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</si>
  <si>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</si>
  <si>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</si>
  <si>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</si>
  <si>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</si>
  <si>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</si>
  <si>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</si>
  <si>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</si>
  <si>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</si>
  <si>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</si>
  <si>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</si>
  <si>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</si>
  <si>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</si>
  <si>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</si>
  <si>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</si>
  <si>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</si>
  <si>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</si>
  <si>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</si>
  <si>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</si>
  <si>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</si>
  <si>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</si>
  <si>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</si>
  <si>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</si>
  <si>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</si>
  <si>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</si>
  <si>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</si>
  <si>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</si>
  <si>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</si>
  <si>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</si>
  <si>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</si>
  <si>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</si>
  <si>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</si>
  <si>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</si>
  <si>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</si>
  <si>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</si>
  <si>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</si>
  <si>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</si>
  <si>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</si>
  <si>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</si>
  <si>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</si>
  <si>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</si>
  <si>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</si>
  <si>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</si>
  <si>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</si>
  <si>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</si>
  <si>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</si>
  <si>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</si>
  <si>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</si>
  <si>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</si>
  <si>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</si>
  <si>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</si>
  <si>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</si>
  <si>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</si>
  <si>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</si>
  <si>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</si>
  <si>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</si>
  <si>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</si>
  <si>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</si>
  <si>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</si>
  <si>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</si>
  <si>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</si>
  <si>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</si>
  <si>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</si>
  <si>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</si>
  <si>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</si>
  <si>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</si>
  <si>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</si>
  <si>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</si>
  <si>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</si>
  <si>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</si>
  <si>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</si>
  <si>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</si>
  <si>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</si>
  <si>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</si>
  <si>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</si>
  <si>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</si>
  <si>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</si>
  <si>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</si>
  <si>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</si>
  <si>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</si>
  <si>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</si>
  <si>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</si>
  <si>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</si>
  <si>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</si>
  <si>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</si>
  <si>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</si>
  <si>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</si>
  <si>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</si>
  <si>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</si>
  <si>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</si>
  <si>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</si>
  <si>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</si>
  <si>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</si>
  <si>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</si>
  <si>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</si>
  <si>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</si>
  <si>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</si>
  <si>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</si>
  <si>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</si>
  <si>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</si>
  <si>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</si>
  <si>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</si>
  <si>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</si>
  <si>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</si>
  <si>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</si>
  <si>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</si>
  <si>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</si>
  <si>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</si>
  <si>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</si>
  <si>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</si>
  <si>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</si>
  <si>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</si>
  <si>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</si>
  <si>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</si>
  <si>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</si>
  <si>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</si>
  <si>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</si>
  <si>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</si>
  <si>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</si>
  <si>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</si>
  <si>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</si>
  <si>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</si>
  <si>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</si>
  <si>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</si>
  <si>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</si>
  <si>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</si>
  <si>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</si>
  <si>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</si>
  <si>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</si>
  <si>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</si>
  <si>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</si>
  <si>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</si>
  <si>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</si>
  <si>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</si>
  <si>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</si>
  <si>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</si>
  <si>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</si>
  <si>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</si>
  <si>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</si>
  <si>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</si>
  <si>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</si>
  <si>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</si>
  <si>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</si>
  <si>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</si>
  <si>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</si>
  <si>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</si>
  <si>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</si>
  <si>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</si>
  <si>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</si>
  <si>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</si>
  <si>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</si>
  <si>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</si>
  <si>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</si>
  <si>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</si>
  <si>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</si>
  <si>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</si>
  <si>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</si>
  <si>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</si>
  <si>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</si>
  <si>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</si>
  <si>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</si>
  <si>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</si>
  <si>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</si>
  <si>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</si>
  <si>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</si>
  <si>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</si>
  <si>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</si>
  <si>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</si>
  <si>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</si>
  <si>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</si>
  <si>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</si>
  <si>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</si>
  <si>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</si>
  <si>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</si>
  <si>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</si>
  <si>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</si>
  <si>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</si>
  <si>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</si>
  <si>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</si>
  <si>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</si>
  <si>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</si>
  <si>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</si>
  <si>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</si>
  <si>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</si>
  <si>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</si>
  <si>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</si>
  <si>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</si>
  <si>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</si>
  <si>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</si>
  <si>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</si>
  <si>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</si>
  <si>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</si>
  <si>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</si>
  <si>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</si>
  <si>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</si>
  <si>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</si>
  <si>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</si>
  <si>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</si>
  <si>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</si>
  <si>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</si>
  <si>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</si>
  <si>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</si>
  <si>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</si>
  <si>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</si>
  <si>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</si>
  <si>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</si>
  <si>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</si>
  <si>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</si>
  <si>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</si>
  <si>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</si>
  <si>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</si>
  <si>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</si>
  <si>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</si>
  <si>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</si>
  <si>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</si>
  <si>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</si>
  <si>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</si>
  <si>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</si>
  <si>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</si>
  <si>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</si>
  <si>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</si>
  <si>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</si>
  <si>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</si>
  <si>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</si>
  <si>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</si>
  <si>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</si>
  <si>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</si>
  <si>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</si>
  <si>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</si>
  <si>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</si>
  <si>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</si>
  <si>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</si>
  <si>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</si>
  <si>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</si>
  <si>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</si>
  <si>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</si>
  <si>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</si>
  <si>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</si>
  <si>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</si>
  <si>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</si>
  <si>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</si>
  <si>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</si>
  <si>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</si>
  <si>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</si>
  <si>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</si>
  <si>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</si>
  <si>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</si>
  <si>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</si>
  <si>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</si>
  <si>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</si>
  <si>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</si>
  <si>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</si>
  <si>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</si>
  <si>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</si>
  <si>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</si>
  <si>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</si>
  <si>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</si>
  <si>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</si>
  <si>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</si>
  <si>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</si>
  <si>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</si>
  <si>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</si>
  <si>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</si>
  <si>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</si>
  <si>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</si>
  <si>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</si>
  <si>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</si>
  <si>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</si>
  <si>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</si>
  <si>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</si>
  <si>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</si>
  <si>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</si>
  <si>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</si>
  <si>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</si>
  <si>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</si>
  <si>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</si>
  <si>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</si>
  <si>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</si>
  <si>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</si>
  <si>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</si>
  <si>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</si>
  <si>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</si>
  <si>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</si>
  <si>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</si>
  <si>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</si>
  <si>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</si>
  <si>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</si>
  <si>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</si>
  <si>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</si>
  <si>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</si>
  <si>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</si>
  <si>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</si>
  <si>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</si>
  <si>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</si>
  <si>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</si>
  <si>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</si>
  <si>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</si>
  <si>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</si>
  <si>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</si>
  <si>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</si>
  <si>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</si>
  <si>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</si>
  <si>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</si>
  <si>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</si>
  <si>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</si>
  <si>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</si>
  <si>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</si>
  <si>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</si>
  <si>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</si>
  <si>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</si>
  <si>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</si>
  <si>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</si>
  <si>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</si>
  <si>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</si>
  <si>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</si>
  <si>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</si>
  <si>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</si>
  <si>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</si>
  <si>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</si>
  <si>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</si>
  <si>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</si>
  <si>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</si>
  <si>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</si>
  <si>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</si>
  <si>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</si>
  <si>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</si>
  <si>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</si>
  <si>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</si>
  <si>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</si>
  <si>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</si>
  <si>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</si>
  <si>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</si>
  <si>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</si>
  <si>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</si>
  <si>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</si>
  <si>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</si>
  <si>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</si>
  <si>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</si>
  <si>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</si>
  <si>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</si>
  <si>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</si>
  <si>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</si>
  <si>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</si>
  <si>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</si>
  <si>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</si>
  <si>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</si>
  <si>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</si>
  <si>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</si>
  <si>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</si>
  <si>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</si>
  <si>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</si>
  <si>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</si>
  <si>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</si>
  <si>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</si>
  <si>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</si>
  <si>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</si>
  <si>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</si>
  <si>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</si>
  <si>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</si>
  <si>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</si>
  <si>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</si>
  <si>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</si>
  <si>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</si>
  <si>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</si>
  <si>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</si>
  <si>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</si>
  <si>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</si>
  <si>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</si>
  <si>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</si>
  <si>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</si>
  <si>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</si>
  <si>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</si>
  <si>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</si>
  <si>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</si>
  <si>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</si>
  <si>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</si>
  <si>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</si>
  <si>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</si>
  <si>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</si>
  <si>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</si>
  <si>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</si>
  <si>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</si>
  <si>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</si>
  <si>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</si>
  <si>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</si>
  <si>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</si>
  <si>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</si>
  <si>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</si>
  <si>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</si>
  <si>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</si>
  <si>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</si>
  <si>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</si>
  <si>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</si>
  <si>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</si>
  <si>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</si>
  <si>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</si>
  <si>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</si>
  <si>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</si>
  <si>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</si>
  <si>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</si>
  <si>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</si>
  <si>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</si>
  <si>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</si>
  <si>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</si>
  <si>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</si>
  <si>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</si>
  <si>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</si>
  <si>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</si>
  <si>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</si>
  <si>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</si>
  <si>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</si>
  <si>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</si>
  <si>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</si>
  <si>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</si>
  <si>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</si>
  <si>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</si>
  <si>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</si>
  <si>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</si>
  <si>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</si>
  <si>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</si>
  <si>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</si>
  <si>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</si>
  <si>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</si>
  <si>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</si>
  <si>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</si>
  <si>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</si>
  <si>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</si>
  <si>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</si>
  <si>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</si>
  <si>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</si>
  <si>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</si>
  <si>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</si>
  <si>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</si>
  <si>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</si>
  <si>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</si>
  <si>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</si>
  <si>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</si>
  <si>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</si>
  <si>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</si>
  <si>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</si>
  <si>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</si>
  <si>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</si>
  <si>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</si>
  <si>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</si>
  <si>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</si>
  <si>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</si>
  <si>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</si>
  <si>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</si>
  <si>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</si>
  <si>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</si>
  <si>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</si>
  <si>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</si>
  <si>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</si>
  <si>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</si>
  <si>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</si>
  <si>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</si>
  <si>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</si>
  <si>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</si>
  <si>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</si>
  <si>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</si>
  <si>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</si>
  <si>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</si>
  <si>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</si>
  <si>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</si>
  <si>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</si>
  <si>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</si>
  <si>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</si>
  <si>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</si>
  <si>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</si>
  <si>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</si>
  <si>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</si>
  <si>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</si>
  <si>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</si>
  <si>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</si>
  <si>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</si>
  <si>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</si>
  <si>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</si>
  <si>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</si>
  <si>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</si>
  <si>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</si>
  <si>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</si>
  <si>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</si>
  <si>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</si>
  <si>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</si>
  <si>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</si>
  <si>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</si>
  <si>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</si>
  <si>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</si>
  <si>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</si>
  <si>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</si>
  <si>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</si>
  <si>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</si>
  <si>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</si>
  <si>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</si>
  <si>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</si>
  <si>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</si>
  <si>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</si>
  <si>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</si>
  <si>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</si>
  <si>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</si>
  <si>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</si>
  <si>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</si>
  <si>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</si>
  <si>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</si>
  <si>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</si>
  <si>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</si>
  <si>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</si>
  <si>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</si>
  <si>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</si>
  <si>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</si>
  <si>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</si>
  <si>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</si>
  <si>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</si>
  <si>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</si>
  <si>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</si>
  <si>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</si>
  <si>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</si>
  <si>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</si>
  <si>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</si>
  <si>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</si>
  <si>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</si>
  <si>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</si>
  <si>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</si>
  <si>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</si>
  <si>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</si>
  <si>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</si>
  <si>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</si>
  <si>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</si>
  <si>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</si>
  <si>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</si>
  <si>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</si>
  <si>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</si>
  <si>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</si>
  <si>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</si>
  <si>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</si>
  <si>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</si>
  <si>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</si>
  <si>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</si>
  <si>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</si>
  <si>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</si>
  <si>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</si>
  <si>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</si>
  <si>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</si>
  <si>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</si>
  <si>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</si>
  <si>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</si>
  <si>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</si>
  <si>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</si>
  <si>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</si>
  <si>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</si>
  <si>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</si>
  <si>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</si>
  <si>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</si>
  <si>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</si>
  <si>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</si>
  <si>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</si>
  <si>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</si>
  <si>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</si>
  <si>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</si>
  <si>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</si>
  <si>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</si>
  <si>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</si>
  <si>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</si>
  <si>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</si>
  <si>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</si>
  <si>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</si>
  <si>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</si>
  <si>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</si>
  <si>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</si>
  <si>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</si>
  <si>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</si>
  <si>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</si>
  <si>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</si>
  <si>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</si>
  <si>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</si>
  <si>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</si>
  <si>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</si>
  <si>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</si>
  <si>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</si>
  <si>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</si>
  <si>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</si>
  <si>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</si>
  <si>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</si>
  <si>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</si>
  <si>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</si>
  <si>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</si>
  <si>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</si>
  <si>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</si>
  <si>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</si>
  <si>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</si>
  <si>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</si>
  <si>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</si>
  <si>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</si>
  <si>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</si>
  <si>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</si>
  <si>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</si>
  <si>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</si>
  <si>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</si>
  <si>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</si>
  <si>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</si>
  <si>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</si>
  <si>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</si>
  <si>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</si>
  <si>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</si>
  <si>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</si>
  <si>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</si>
  <si>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</si>
  <si>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</si>
  <si>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</si>
  <si>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</si>
  <si>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</si>
  <si>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</si>
  <si>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</si>
  <si>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</si>
  <si>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</si>
  <si>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</si>
  <si>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</si>
  <si>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</si>
  <si>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</si>
  <si>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</si>
  <si>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</si>
  <si>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</si>
  <si>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</si>
  <si>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</si>
  <si>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</si>
  <si>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</si>
  <si>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</si>
  <si>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</si>
  <si>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</si>
  <si>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</si>
  <si>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</si>
  <si>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</si>
  <si>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</si>
  <si>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</si>
  <si>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</si>
  <si>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</si>
  <si>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</si>
  <si>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</si>
  <si>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</si>
  <si>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</si>
  <si>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</si>
  <si>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</si>
  <si>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</si>
  <si>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</si>
  <si>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</si>
  <si>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</si>
  <si>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</si>
  <si>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</si>
  <si>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</si>
  <si>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</si>
  <si>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</si>
  <si>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</si>
  <si>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</si>
  <si>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</si>
  <si>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</si>
  <si>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</si>
  <si>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</si>
  <si>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</si>
  <si>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</si>
  <si>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</si>
  <si>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</si>
  <si>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</si>
  <si>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</si>
  <si>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</si>
  <si>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</si>
  <si>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</si>
  <si>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</si>
  <si>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</si>
  <si>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</si>
  <si>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</si>
  <si>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</si>
  <si>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</si>
  <si>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</si>
  <si>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</si>
  <si>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</si>
  <si>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</si>
  <si>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</si>
  <si>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</si>
  <si>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</si>
  <si>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</si>
  <si>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</si>
  <si>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</si>
  <si>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</si>
  <si>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</si>
  <si>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</si>
  <si>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</si>
  <si>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</si>
  <si>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</si>
  <si>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</si>
  <si>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</si>
  <si>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</si>
  <si>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</si>
  <si>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</si>
  <si>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</si>
  <si>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</si>
  <si>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</si>
  <si>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</si>
  <si>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</si>
  <si>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</si>
  <si>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</si>
  <si>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</si>
  <si>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</si>
  <si>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</si>
  <si>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</si>
  <si>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</si>
  <si>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</si>
  <si>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</si>
  <si>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</si>
  <si>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</si>
  <si>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</si>
  <si>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</si>
  <si>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</si>
  <si>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</si>
  <si>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</si>
  <si>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</si>
  <si>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</si>
  <si>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</si>
  <si>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</si>
  <si>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</si>
  <si>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</si>
  <si>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</si>
  <si>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</si>
  <si>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</si>
  <si>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</si>
  <si>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</si>
  <si>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</si>
  <si>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</si>
  <si>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</si>
  <si>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</si>
  <si>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</si>
  <si>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</si>
  <si>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</si>
  <si>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</si>
  <si>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</si>
  <si>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</si>
  <si>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</si>
  <si>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</si>
  <si>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</si>
  <si>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</si>
  <si>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</si>
  <si>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</si>
  <si>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</si>
  <si>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</si>
  <si>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</si>
  <si>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</si>
  <si>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</si>
  <si>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</si>
  <si>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</si>
  <si>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</si>
  <si>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</si>
  <si>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</si>
  <si>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</si>
  <si>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</si>
  <si>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</si>
  <si>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</si>
  <si>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</si>
  <si>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</si>
  <si>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</si>
  <si>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</si>
  <si>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</si>
  <si>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</si>
  <si>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</si>
  <si>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</si>
  <si>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</si>
  <si>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</si>
  <si>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</si>
  <si>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</si>
  <si>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</si>
  <si>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</si>
  <si>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</si>
  <si>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</si>
  <si>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</si>
  <si>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</si>
  <si>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</si>
  <si>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</si>
  <si>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</si>
  <si>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</si>
  <si>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</si>
  <si>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</si>
  <si>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</si>
  <si>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</si>
  <si>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</si>
  <si>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</si>
  <si>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</si>
  <si>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</si>
  <si>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</si>
  <si>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</si>
  <si>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</si>
  <si>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</si>
  <si>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</si>
  <si>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</si>
  <si>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</si>
  <si>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</si>
  <si>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</si>
  <si>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</si>
  <si>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</si>
  <si>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</si>
  <si>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</si>
  <si>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</si>
  <si>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</si>
  <si>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</si>
  <si>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</si>
  <si>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</si>
  <si>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</si>
  <si>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</si>
  <si>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</si>
  <si>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</si>
  <si>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</si>
  <si>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</si>
  <si>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</si>
  <si>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</si>
  <si>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</si>
  <si>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</si>
  <si>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</si>
  <si>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</si>
  <si>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</si>
  <si>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</si>
  <si>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</si>
  <si>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</si>
  <si>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</si>
  <si>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</si>
  <si>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</si>
  <si>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</si>
  <si>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</si>
  <si>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</si>
  <si>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</si>
  <si>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</si>
  <si>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</si>
  <si>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</si>
  <si>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</si>
  <si>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</si>
  <si>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</si>
  <si>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</si>
  <si>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</si>
  <si>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</si>
  <si>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</si>
  <si>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</si>
  <si>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</si>
  <si>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</si>
  <si>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</si>
  <si>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</si>
  <si>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</si>
  <si>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</si>
  <si>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</si>
  <si>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</si>
  <si>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</si>
  <si>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</si>
  <si>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</si>
  <si>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</si>
  <si>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</si>
  <si>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</si>
  <si>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</si>
  <si>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</si>
  <si>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</si>
  <si>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</si>
  <si>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</si>
  <si>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</si>
  <si>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</si>
  <si>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</si>
  <si>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</si>
  <si>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</si>
  <si>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</si>
  <si>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</si>
  <si>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</si>
  <si>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</si>
  <si>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</si>
  <si>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</si>
  <si>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</si>
  <si>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</si>
  <si>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</si>
  <si>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</si>
  <si>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</si>
  <si>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</si>
  <si>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</si>
  <si>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</si>
  <si>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</si>
  <si>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</si>
  <si>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</si>
  <si>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</si>
  <si>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</si>
  <si>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</si>
  <si>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</si>
  <si>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</si>
  <si>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</si>
  <si>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</si>
  <si>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</si>
  <si>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</si>
  <si>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</si>
  <si>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</si>
  <si>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</si>
  <si>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</si>
  <si>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</si>
  <si>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</si>
  <si>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</si>
  <si>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</si>
  <si>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</si>
  <si>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</si>
  <si>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</si>
  <si>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</si>
  <si>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</si>
  <si>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</si>
  <si>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</si>
  <si>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</si>
  <si>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</si>
  <si>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</si>
  <si>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</si>
  <si>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</si>
  <si>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</si>
  <si>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</si>
  <si>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</si>
  <si>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</si>
  <si>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</si>
  <si>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</si>
  <si>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</si>
  <si>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</si>
  <si>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</si>
  <si>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</si>
  <si>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</si>
  <si>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</si>
  <si>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</si>
  <si>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</si>
  <si>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</si>
  <si>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</si>
  <si>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</si>
  <si>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</si>
  <si>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</si>
  <si>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</si>
  <si>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</si>
  <si>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</si>
  <si>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</si>
  <si>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</si>
  <si>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</si>
  <si>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</si>
  <si>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</si>
  <si>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</si>
  <si>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</si>
  <si>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</si>
  <si>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</si>
  <si>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</si>
  <si>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</si>
  <si>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</si>
  <si>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</si>
  <si>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</si>
  <si>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</si>
  <si>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</si>
  <si>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</si>
  <si>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</si>
  <si>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</si>
  <si>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</si>
  <si>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</si>
  <si>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</si>
  <si>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</si>
  <si>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</si>
  <si>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</si>
  <si>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</si>
  <si>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</si>
  <si>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</si>
  <si>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</si>
  <si>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</si>
  <si>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</si>
  <si>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</si>
  <si>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</si>
  <si>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</si>
  <si>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</si>
  <si>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</si>
  <si>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</si>
  <si>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</si>
  <si>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</si>
  <si>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</si>
  <si>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</si>
  <si>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</si>
  <si>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</si>
  <si>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</si>
  <si>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</si>
  <si>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</si>
  <si>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</si>
  <si>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</si>
  <si>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</si>
  <si>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</si>
  <si>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</si>
  <si>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</si>
  <si>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</si>
  <si>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</si>
  <si>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</si>
  <si>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</si>
  <si>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</si>
  <si>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</si>
  <si>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</si>
  <si>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</si>
  <si>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</si>
  <si>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</si>
  <si>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</si>
  <si>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</si>
  <si>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</si>
  <si>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</si>
  <si>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</si>
  <si>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</si>
  <si>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</si>
  <si>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</si>
  <si>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</si>
  <si>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</si>
  <si>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</si>
  <si>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</si>
  <si>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</si>
  <si>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</si>
  <si>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</si>
  <si>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</si>
  <si>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</si>
  <si>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</si>
  <si>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</si>
  <si>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</si>
  <si>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</si>
  <si>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</si>
  <si>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</si>
  <si>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</si>
  <si>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</si>
  <si>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</si>
  <si>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</si>
  <si>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</si>
  <si>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</si>
  <si>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</si>
  <si>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</si>
  <si>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</si>
  <si>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</si>
  <si>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</si>
  <si>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</si>
  <si>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</si>
  <si>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</si>
  <si>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</si>
  <si>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</si>
  <si>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</si>
  <si>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</si>
  <si>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</si>
  <si>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</si>
  <si>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</si>
  <si>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</si>
  <si>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</si>
  <si>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</si>
  <si>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</si>
  <si>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</si>
  <si>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</si>
  <si>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</si>
  <si>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</si>
  <si>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</si>
  <si>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</si>
  <si>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</si>
  <si>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</si>
  <si>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</si>
  <si>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</si>
  <si>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</si>
  <si>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</si>
  <si>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</si>
  <si>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</si>
  <si>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</si>
  <si>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</si>
  <si>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</si>
  <si>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</si>
  <si>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</si>
  <si>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</si>
  <si>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</si>
  <si>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</si>
  <si>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</si>
  <si>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</si>
  <si>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</si>
  <si>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</si>
  <si>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</si>
  <si>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</si>
  <si>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</si>
  <si>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</si>
  <si>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</si>
  <si>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</si>
  <si>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</si>
  <si>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</si>
  <si>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</si>
  <si>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</si>
  <si>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</si>
  <si>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</si>
  <si>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</si>
  <si>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</si>
  <si>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</si>
  <si>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</si>
  <si>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</si>
  <si>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</si>
  <si>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</si>
  <si>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</si>
  <si>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</si>
  <si>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</si>
  <si>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</si>
  <si>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</si>
  <si>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</si>
  <si>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</si>
  <si>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</si>
  <si>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</si>
  <si>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</si>
  <si>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</si>
  <si>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</si>
  <si>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</si>
  <si>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</si>
  <si>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</si>
  <si>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</si>
  <si>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</si>
  <si>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</si>
  <si>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</si>
  <si>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</si>
  <si>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</si>
  <si>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</si>
  <si>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</si>
  <si>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</si>
  <si>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</si>
  <si>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</si>
  <si>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</si>
  <si>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</si>
  <si>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</si>
  <si>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</si>
  <si>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</si>
  <si>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</si>
  <si>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</si>
  <si>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</si>
  <si>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</si>
  <si>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</si>
  <si>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</si>
  <si>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</si>
  <si>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</si>
  <si>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</si>
  <si>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</si>
  <si>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</si>
  <si>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</si>
  <si>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</si>
  <si>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</si>
  <si>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</si>
  <si>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</si>
  <si>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</si>
  <si>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</si>
  <si>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</si>
  <si>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</si>
  <si>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</si>
  <si>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</si>
  <si>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</si>
  <si>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</si>
  <si>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</si>
  <si>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</si>
  <si>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</si>
  <si>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</si>
  <si>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</si>
  <si>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</si>
  <si>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</si>
  <si>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</si>
  <si>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</si>
  <si>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</si>
  <si>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</si>
  <si>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</si>
  <si>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</si>
  <si>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</si>
  <si>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</si>
  <si>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</si>
  <si>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</si>
  <si>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</si>
  <si>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</si>
  <si>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</si>
  <si>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</si>
  <si>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</si>
  <si>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</si>
  <si>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</si>
  <si>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</si>
  <si>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</si>
  <si>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</si>
  <si>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</si>
  <si>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</si>
  <si>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</si>
  <si>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</si>
  <si>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</si>
  <si>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</si>
  <si>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</si>
  <si>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</si>
  <si>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</si>
  <si>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</si>
  <si>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</si>
  <si>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</si>
  <si>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</si>
  <si>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</si>
  <si>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</si>
  <si>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</si>
  <si>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</si>
  <si>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</si>
  <si>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</si>
  <si>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</si>
  <si>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</si>
  <si>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</si>
  <si>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</si>
  <si>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</si>
  <si>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</si>
  <si>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</si>
  <si>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</si>
  <si>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</si>
  <si>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</si>
  <si>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</si>
  <si>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</si>
  <si>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</si>
  <si>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</si>
  <si>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</si>
  <si>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</si>
  <si>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</si>
  <si>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</si>
  <si>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</si>
  <si>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</si>
  <si>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</si>
  <si>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</si>
  <si>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</si>
  <si>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</si>
  <si>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</si>
  <si>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</si>
  <si>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</si>
  <si>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</si>
  <si>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</si>
  <si>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</si>
  <si>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</si>
  <si>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</si>
  <si>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</si>
  <si>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</si>
  <si>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</si>
  <si>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</si>
  <si>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</si>
  <si>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</si>
  <si>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</si>
  <si>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</si>
  <si>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</si>
  <si>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</si>
  <si>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</si>
  <si>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</si>
  <si>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</si>
  <si>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</si>
  <si>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</si>
  <si>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</si>
  <si>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</si>
  <si>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</si>
  <si>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</si>
  <si>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</si>
  <si>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</si>
  <si>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</si>
  <si>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</si>
  <si>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</si>
  <si>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</si>
  <si>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</si>
  <si>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</si>
  <si>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</si>
  <si>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</si>
  <si>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</si>
  <si>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</si>
  <si>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</si>
  <si>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</si>
  <si>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</si>
  <si>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</si>
  <si>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</si>
  <si>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</si>
  <si>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</si>
  <si>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</si>
  <si>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</si>
  <si>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</si>
  <si>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</si>
  <si>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</si>
  <si>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</si>
  <si>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</si>
  <si>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</si>
  <si>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</si>
  <si>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</si>
  <si>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</si>
  <si>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</si>
  <si>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</si>
  <si>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</si>
  <si>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</si>
  <si>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</si>
  <si>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</si>
  <si>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</si>
  <si>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</si>
  <si>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</si>
  <si>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</si>
  <si>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</si>
  <si>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</si>
  <si>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</si>
  <si>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</si>
  <si>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</si>
  <si>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</si>
  <si>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</si>
  <si>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</si>
  <si>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</si>
  <si>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</si>
  <si>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</si>
  <si>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</si>
  <si>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</si>
  <si>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</si>
  <si>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</si>
  <si>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</si>
  <si>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</si>
  <si>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</si>
  <si>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</si>
  <si>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</si>
  <si>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</si>
  <si>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</si>
  <si>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</si>
  <si>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</si>
  <si>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</si>
  <si>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</si>
  <si>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</si>
  <si>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</si>
  <si>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</si>
  <si>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</si>
  <si>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</si>
  <si>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</si>
  <si>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</si>
  <si>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</si>
  <si>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</si>
  <si>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</si>
  <si>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</si>
  <si>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</si>
  <si>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</si>
  <si>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</si>
  <si>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</si>
  <si>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</si>
  <si>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</si>
  <si>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</si>
  <si>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</si>
  <si>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</si>
  <si>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</si>
  <si>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</si>
  <si>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</si>
  <si>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</si>
  <si>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</si>
  <si>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</si>
  <si>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</si>
  <si>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</si>
  <si>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</si>
  <si>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</si>
  <si>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</si>
  <si>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</si>
  <si>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</si>
  <si>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</si>
  <si>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</si>
  <si>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</si>
  <si>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</si>
  <si>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</si>
  <si>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</si>
  <si>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</si>
  <si>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</si>
  <si>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</si>
  <si>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</si>
  <si>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</si>
  <si>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</si>
  <si>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</si>
  <si>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</si>
  <si>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</si>
  <si>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</si>
  <si>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</si>
  <si>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</si>
  <si>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</si>
  <si>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</si>
  <si>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</si>
  <si>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</si>
  <si>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</si>
  <si>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</si>
  <si>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</si>
  <si>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</si>
  <si>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</si>
  <si>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</si>
  <si>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</si>
  <si>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</si>
  <si>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</si>
  <si>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</si>
  <si>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</si>
  <si>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</si>
  <si>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</si>
  <si>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</si>
  <si>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</si>
  <si>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</si>
  <si>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</si>
  <si>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</si>
  <si>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</si>
  <si>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</si>
  <si>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</si>
  <si>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</si>
  <si>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</si>
  <si>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</si>
  <si>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</si>
  <si>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</si>
  <si>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</si>
  <si>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</si>
  <si>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</si>
  <si>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</si>
  <si>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</si>
  <si>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</si>
  <si>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</si>
  <si>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</si>
  <si>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</si>
  <si>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</si>
  <si>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</si>
  <si>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</si>
  <si>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</si>
  <si>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</si>
  <si>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</si>
  <si>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</si>
  <si>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</si>
  <si>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</si>
  <si>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</si>
  <si>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</si>
  <si>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</si>
  <si>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</si>
  <si>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</si>
  <si>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</si>
  <si>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</si>
  <si>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</si>
  <si>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</si>
  <si>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</si>
  <si>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</si>
  <si>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</si>
  <si>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</si>
  <si>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</si>
  <si>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</si>
  <si>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</si>
  <si>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</si>
  <si>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</si>
  <si>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</si>
  <si>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</si>
  <si>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</si>
  <si>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</si>
  <si>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</si>
  <si>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</si>
  <si>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</si>
  <si>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</si>
  <si>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</si>
  <si>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</si>
  <si>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</si>
  <si>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</si>
  <si>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</si>
  <si>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</si>
  <si>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</si>
  <si>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</si>
  <si>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</si>
  <si>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</si>
  <si>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</si>
  <si>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</si>
  <si>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</si>
  <si>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</si>
  <si>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</si>
  <si>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</si>
  <si>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</si>
  <si>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</si>
  <si>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</si>
  <si>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</si>
  <si>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</si>
  <si>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</si>
  <si>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</si>
  <si>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</si>
  <si>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</si>
  <si>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</si>
  <si>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</si>
  <si>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</si>
  <si>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</si>
  <si>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</si>
  <si>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</si>
  <si>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</si>
  <si>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</si>
  <si>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</si>
  <si>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</si>
  <si>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</si>
  <si>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</si>
  <si>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</si>
  <si>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</si>
  <si>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</si>
  <si>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</si>
  <si>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</si>
  <si>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</si>
  <si>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</si>
  <si>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</si>
  <si>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</si>
  <si>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</si>
  <si>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</si>
  <si>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</si>
  <si>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</si>
  <si>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</si>
  <si>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</si>
  <si>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</si>
  <si>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</si>
  <si>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</si>
  <si>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</si>
  <si>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</si>
  <si>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</si>
  <si>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</si>
  <si>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</si>
  <si>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</si>
  <si>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</si>
  <si>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</si>
  <si>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</si>
  <si>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</si>
  <si>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</si>
  <si>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</si>
  <si>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</si>
  <si>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</si>
  <si>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</si>
  <si>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</si>
  <si>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</si>
  <si>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</si>
  <si>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</si>
  <si>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</si>
  <si>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</si>
  <si>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</si>
  <si>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</si>
  <si>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</si>
  <si>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</si>
  <si>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</si>
  <si>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</si>
  <si>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</si>
  <si>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</si>
  <si>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</si>
  <si>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</si>
  <si>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</si>
  <si>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</si>
  <si>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</si>
  <si>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</si>
  <si>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</si>
  <si>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</si>
  <si>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</si>
  <si>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</si>
  <si>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</si>
  <si>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</si>
  <si>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</si>
  <si>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</si>
  <si>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</si>
  <si>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</si>
  <si>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</si>
  <si>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</si>
  <si>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</si>
  <si>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</si>
  <si>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</si>
  <si>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</si>
  <si>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</si>
  <si>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</si>
  <si>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</si>
  <si>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</si>
  <si>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</si>
  <si>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</si>
  <si>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</si>
  <si>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</si>
  <si>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</si>
  <si>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</si>
  <si>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</si>
  <si>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</si>
  <si>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</si>
  <si>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</si>
  <si>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</si>
  <si>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</si>
  <si>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</si>
  <si>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</si>
  <si>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</si>
  <si>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</si>
  <si>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</si>
  <si>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</si>
  <si>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</si>
  <si>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</si>
  <si>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</si>
  <si>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</si>
  <si>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</si>
  <si>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</si>
  <si>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</si>
  <si>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</si>
  <si>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</si>
  <si>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</si>
  <si>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</si>
  <si>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</si>
  <si>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</si>
  <si>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</si>
  <si>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</si>
  <si>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</si>
  <si>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</si>
  <si>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</si>
  <si>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</si>
  <si>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</si>
  <si>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</si>
  <si>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</si>
  <si>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</si>
  <si>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</si>
  <si>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</si>
  <si>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</si>
  <si>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</si>
  <si>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</si>
  <si>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</si>
  <si>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</si>
  <si>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</si>
  <si>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</si>
  <si>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</si>
  <si>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</si>
  <si>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</si>
  <si>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</si>
  <si>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</si>
  <si>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</si>
  <si>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</si>
  <si>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</si>
  <si>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</si>
  <si>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</si>
  <si>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</si>
  <si>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</si>
  <si>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</si>
  <si>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</si>
  <si>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</si>
  <si>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</si>
  <si>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</si>
  <si>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</si>
  <si>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</si>
  <si>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</si>
  <si>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</si>
  <si>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</si>
  <si>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</si>
  <si>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</si>
  <si>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</si>
  <si>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</si>
  <si>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</si>
  <si>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</si>
  <si>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</si>
  <si>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</si>
  <si>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</si>
  <si>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</si>
  <si>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</si>
  <si>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</si>
  <si>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</si>
  <si>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</si>
  <si>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</si>
  <si>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</si>
  <si>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</si>
  <si>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</si>
  <si>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</si>
  <si>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</si>
  <si>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</si>
  <si>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</si>
  <si>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</si>
  <si>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</si>
  <si>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</si>
  <si>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</si>
  <si>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</si>
  <si>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</si>
  <si>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</si>
  <si>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</si>
  <si>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</si>
  <si>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</si>
  <si>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</si>
  <si>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</si>
  <si>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</si>
  <si>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</si>
  <si>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</si>
  <si>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</si>
  <si>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</si>
  <si>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</si>
  <si>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</si>
  <si>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</si>
  <si>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</si>
  <si>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</si>
  <si>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</si>
  <si>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</si>
  <si>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</si>
  <si>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</si>
  <si>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</si>
  <si>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</si>
  <si>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</si>
  <si>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</si>
  <si>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</si>
  <si>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</si>
  <si>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</si>
  <si>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</si>
  <si>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</si>
  <si>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</si>
  <si>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</si>
  <si>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</si>
  <si>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</si>
  <si>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</si>
  <si>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</si>
  <si>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</si>
  <si>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</si>
  <si>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</si>
  <si>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</si>
  <si>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</si>
  <si>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</si>
  <si>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</si>
  <si>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</si>
  <si>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</si>
  <si>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</si>
  <si>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</si>
  <si>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</si>
  <si>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</si>
  <si>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</si>
  <si>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</si>
  <si>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</si>
  <si>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</si>
  <si>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</si>
  <si>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</si>
  <si>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</si>
  <si>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</si>
  <si>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</si>
  <si>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</si>
  <si>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</si>
  <si>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</si>
  <si>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</si>
  <si>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</si>
  <si>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</si>
  <si>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</si>
  <si>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</si>
  <si>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</si>
  <si>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</si>
  <si>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</si>
  <si>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</si>
  <si>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</si>
  <si>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</si>
  <si>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</si>
  <si>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</si>
  <si>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</si>
  <si>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</si>
  <si>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</si>
  <si>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</si>
  <si>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</si>
  <si>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</si>
  <si>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</si>
  <si>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</si>
  <si>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</si>
  <si>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</si>
  <si>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</si>
  <si>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</si>
  <si>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</si>
  <si>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</si>
  <si>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</si>
  <si>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</si>
  <si>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</si>
  <si>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</si>
  <si>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</si>
  <si>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</si>
  <si>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</si>
  <si>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</si>
  <si>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</si>
  <si>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</si>
  <si>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</si>
  <si>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</si>
  <si>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</si>
  <si>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</si>
  <si>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</si>
  <si>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</si>
  <si>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</si>
  <si>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</si>
  <si>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</si>
  <si>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</si>
  <si>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</si>
  <si>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</si>
  <si>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</si>
  <si>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</si>
  <si>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</si>
  <si>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</si>
  <si>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</si>
  <si>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</si>
  <si>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</si>
  <si>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</si>
  <si>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</si>
  <si>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</si>
  <si>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</si>
  <si>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</si>
  <si>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</si>
  <si>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</si>
  <si>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</si>
  <si>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</si>
  <si>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</si>
  <si>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</si>
  <si>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</si>
  <si>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</si>
  <si>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</si>
  <si>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</si>
  <si>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</si>
  <si>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</si>
  <si>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</si>
  <si>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</si>
  <si>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</si>
  <si>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</si>
  <si>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</si>
  <si>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</si>
  <si>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</si>
  <si>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</si>
  <si>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</si>
  <si>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</si>
  <si>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</si>
  <si>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</si>
  <si>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</si>
  <si>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</si>
  <si>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</si>
  <si>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</si>
  <si>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</si>
  <si>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</si>
  <si>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</si>
  <si>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</si>
  <si>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</si>
  <si>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</si>
  <si>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</si>
  <si>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</si>
  <si>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</si>
  <si>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</si>
  <si>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</si>
  <si>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</si>
  <si>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</si>
  <si>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</si>
  <si>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</si>
  <si>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</si>
  <si>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</si>
  <si>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</si>
  <si>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</si>
  <si>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</si>
  <si>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</si>
  <si>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</si>
  <si>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</si>
  <si>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</si>
  <si>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</si>
  <si>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</si>
  <si>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</si>
  <si>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</si>
  <si>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</si>
  <si>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</si>
  <si>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</si>
  <si>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</si>
  <si>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</si>
  <si>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</si>
  <si>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</si>
  <si>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</si>
  <si>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</si>
  <si>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</si>
  <si>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</si>
  <si>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</si>
  <si>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</si>
  <si>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</si>
  <si>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</si>
  <si>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</si>
  <si>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</si>
  <si>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</si>
  <si>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</si>
  <si>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</si>
  <si>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</si>
  <si>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</si>
  <si>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</si>
  <si>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</si>
  <si>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</si>
  <si>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</si>
  <si>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</si>
  <si>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</si>
  <si>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</si>
  <si>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</si>
  <si>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</si>
  <si>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</si>
  <si>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</si>
  <si>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</si>
  <si>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</si>
  <si>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</si>
  <si>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</si>
  <si>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</si>
  <si>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</si>
  <si>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</si>
  <si>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</si>
  <si>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</si>
  <si>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</si>
  <si>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</si>
  <si>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</si>
  <si>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</si>
  <si>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</si>
  <si>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</si>
  <si>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</si>
  <si>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</si>
  <si>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</si>
  <si>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</si>
  <si>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</si>
  <si>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</si>
  <si>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</si>
  <si>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</si>
  <si>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</si>
  <si>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</si>
  <si>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</si>
  <si>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</si>
  <si>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</si>
  <si>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</si>
  <si>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</si>
  <si>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</si>
  <si>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</si>
  <si>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</si>
  <si>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</si>
  <si>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</si>
  <si>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</si>
  <si>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</si>
  <si>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</si>
  <si>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</si>
  <si>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</si>
  <si>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</si>
  <si>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</si>
  <si>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</si>
  <si>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</si>
  <si>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</si>
  <si>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</si>
  <si>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</si>
  <si>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</si>
  <si>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</si>
  <si>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</si>
  <si>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</si>
  <si>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</si>
  <si>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</si>
  <si>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</si>
  <si>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</si>
  <si>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</si>
  <si>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</si>
  <si>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</si>
  <si>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</si>
  <si>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</si>
  <si>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</si>
  <si>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</si>
  <si>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</si>
  <si>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</si>
  <si>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</si>
  <si>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</si>
  <si>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</si>
  <si>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</si>
  <si>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</si>
  <si>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</si>
  <si>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</si>
  <si>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</si>
  <si>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</si>
  <si>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</si>
  <si>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</si>
  <si>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</si>
  <si>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</si>
  <si>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</si>
  <si>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</si>
  <si>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</si>
  <si>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</si>
  <si>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</si>
  <si>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</si>
  <si>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</si>
  <si>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</si>
  <si>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</si>
  <si>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</si>
  <si>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</si>
  <si>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</si>
  <si>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</si>
  <si>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</si>
  <si>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</si>
  <si>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</si>
  <si>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</si>
  <si>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</si>
  <si>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</si>
  <si>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</si>
  <si>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</si>
  <si>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</si>
  <si>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</si>
  <si>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</si>
  <si>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</si>
  <si>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</si>
  <si>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</si>
  <si>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</si>
  <si>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</si>
  <si>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</si>
  <si>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</si>
  <si>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</si>
  <si>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</si>
  <si>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</si>
  <si>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</si>
  <si>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</si>
  <si>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</si>
  <si>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</si>
  <si>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</si>
  <si>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</si>
  <si>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</si>
  <si>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</si>
  <si>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</si>
  <si>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</si>
  <si>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</si>
  <si>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</si>
  <si>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</si>
  <si>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</si>
  <si>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</si>
  <si>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</si>
  <si>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</si>
  <si>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</si>
  <si>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</si>
  <si>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</si>
  <si>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</si>
  <si>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</si>
  <si>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</si>
  <si>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</si>
  <si>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</si>
  <si>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</si>
  <si>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</si>
  <si>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</si>
  <si>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</si>
  <si>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</si>
  <si>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</si>
  <si>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</si>
  <si>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</si>
  <si>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</si>
  <si>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</si>
  <si>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</si>
  <si>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</si>
  <si>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</si>
  <si>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</si>
  <si>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</si>
  <si>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</si>
  <si>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</si>
  <si>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</si>
  <si>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</si>
  <si>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</si>
  <si>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</si>
  <si>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</si>
  <si>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</si>
  <si>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</si>
  <si>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</si>
  <si>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</si>
  <si>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</si>
  <si>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</si>
  <si>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</si>
  <si>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</si>
  <si>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</si>
  <si>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</si>
  <si>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</si>
  <si>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</si>
  <si>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</si>
  <si>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</si>
  <si>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</si>
  <si>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</si>
  <si>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</si>
  <si>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</si>
  <si>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</si>
  <si>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</si>
  <si>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</si>
  <si>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</si>
  <si>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</si>
  <si>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</si>
  <si>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</si>
  <si>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</si>
  <si>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</si>
  <si>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</si>
  <si>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</si>
  <si>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</si>
  <si>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</si>
  <si>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</si>
  <si>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</si>
  <si>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</si>
  <si>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</si>
  <si>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</si>
  <si>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</si>
  <si>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</si>
  <si>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</si>
  <si>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</si>
  <si>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</si>
  <si>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</si>
  <si>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</si>
  <si>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</si>
  <si>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</si>
  <si>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</si>
  <si>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</si>
  <si>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</si>
  <si>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</si>
  <si>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</si>
  <si>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</si>
  <si>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</si>
  <si>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</si>
  <si>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</si>
  <si>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</si>
  <si>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</si>
  <si>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</si>
  <si>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</si>
  <si>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</si>
  <si>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</si>
  <si>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</si>
  <si>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</si>
  <si>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</si>
  <si>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</si>
  <si>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</si>
  <si>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</si>
  <si>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</si>
  <si>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</si>
  <si>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</si>
  <si>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</si>
  <si>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</si>
  <si>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</si>
  <si>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</si>
  <si>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</si>
  <si>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</si>
  <si>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</si>
  <si>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</si>
  <si>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</si>
  <si>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</si>
  <si>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</si>
  <si>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</si>
  <si>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</si>
  <si>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</si>
  <si>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</si>
  <si>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</si>
  <si>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</si>
  <si>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</si>
  <si>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</si>
  <si>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</si>
  <si>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</si>
  <si>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</si>
  <si>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</si>
  <si>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</si>
  <si>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</si>
  <si>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</si>
  <si>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</si>
  <si>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</si>
  <si>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</si>
  <si>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</si>
  <si>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</si>
  <si>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</si>
  <si>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</si>
  <si>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</si>
  <si>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</si>
  <si>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</si>
  <si>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</si>
  <si>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</si>
  <si>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</si>
  <si>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</si>
  <si>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</si>
  <si>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</si>
  <si>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</si>
  <si>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</si>
  <si>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</si>
  <si>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</si>
  <si>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</si>
  <si>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</si>
  <si>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</si>
  <si>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</si>
  <si>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</si>
  <si>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</si>
  <si>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</si>
  <si>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</si>
  <si>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</si>
  <si>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</si>
  <si>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</si>
  <si>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</si>
  <si>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</si>
  <si>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</si>
  <si>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</si>
  <si>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</si>
  <si>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</si>
  <si>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</si>
  <si>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</si>
  <si>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</si>
  <si>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</si>
  <si>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</si>
  <si>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</si>
  <si>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</si>
  <si>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</si>
  <si>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</si>
  <si>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</si>
  <si>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</si>
  <si>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</si>
  <si>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</si>
  <si>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</si>
  <si>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</si>
  <si>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</si>
  <si>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</si>
  <si>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</si>
  <si>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</si>
  <si>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</si>
  <si>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</si>
  <si>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</si>
  <si>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</si>
  <si>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</si>
  <si>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</si>
  <si>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</si>
  <si>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</si>
  <si>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</si>
  <si>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</si>
  <si>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</si>
  <si>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</si>
  <si>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</si>
  <si>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</si>
  <si>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</si>
  <si>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</si>
  <si>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</si>
  <si>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</si>
  <si>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</si>
  <si>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</si>
  <si>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</si>
  <si>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</si>
  <si>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</si>
  <si>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</si>
  <si>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</si>
  <si>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</si>
  <si>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</si>
  <si>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</si>
  <si>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</si>
  <si>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</si>
  <si>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</si>
  <si>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</si>
  <si>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</si>
  <si>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</si>
  <si>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</si>
  <si>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</si>
  <si>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</si>
  <si>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</si>
  <si>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</si>
  <si>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</si>
  <si>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</si>
  <si>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</si>
  <si>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</si>
  <si>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</si>
  <si>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</si>
  <si>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</si>
  <si>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</si>
  <si>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</si>
  <si>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</si>
  <si>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</si>
  <si>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</si>
  <si>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</si>
  <si>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</si>
  <si>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</si>
  <si>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</si>
  <si>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</si>
  <si>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</si>
  <si>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</si>
  <si>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</si>
  <si>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</si>
  <si>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</si>
  <si>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</si>
  <si>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</si>
  <si>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</si>
  <si>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</si>
  <si>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</si>
  <si>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</si>
  <si>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</si>
  <si>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</si>
  <si>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</si>
  <si>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</si>
  <si>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</si>
  <si>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</si>
  <si>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</si>
  <si>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</si>
  <si>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</si>
  <si>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</si>
  <si>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</si>
  <si>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</si>
  <si>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</si>
  <si>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</si>
  <si>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</si>
  <si>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</si>
  <si>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</si>
  <si>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</si>
  <si>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</si>
  <si>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</si>
  <si>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</si>
  <si>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</si>
  <si>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</si>
  <si>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</si>
  <si>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</si>
  <si>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</si>
  <si>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</si>
  <si>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</si>
  <si>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</si>
  <si>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</si>
  <si>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</si>
  <si>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</si>
  <si>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</si>
  <si>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</si>
  <si>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</si>
  <si>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</si>
  <si>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</si>
  <si>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</si>
  <si>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</si>
  <si>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</si>
  <si>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</si>
  <si>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</si>
  <si>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</si>
  <si>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</si>
  <si>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</si>
  <si>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</si>
  <si>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</si>
  <si>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</si>
  <si>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</si>
  <si>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</si>
  <si>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</si>
  <si>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</si>
  <si>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</si>
  <si>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</si>
  <si>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</si>
  <si>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</si>
  <si>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</si>
  <si>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</si>
  <si>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</si>
  <si>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</si>
  <si>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</si>
  <si>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</si>
  <si>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</si>
  <si>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</si>
  <si>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</si>
  <si>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</si>
  <si>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</si>
  <si>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</si>
  <si>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</si>
  <si>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</si>
  <si>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</si>
  <si>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</si>
  <si>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</si>
  <si>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</si>
  <si>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</si>
  <si>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</si>
  <si>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</si>
  <si>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</si>
  <si>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</si>
  <si>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</si>
  <si>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</si>
  <si>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</si>
  <si>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</si>
  <si>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</si>
  <si>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</si>
  <si>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</si>
  <si>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</si>
  <si>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</si>
  <si>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</si>
  <si>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</si>
  <si>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</si>
  <si>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</si>
  <si>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</si>
  <si>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</si>
  <si>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</si>
  <si>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</si>
  <si>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</si>
  <si>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</si>
  <si>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</si>
  <si>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</si>
  <si>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</si>
  <si>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</si>
  <si>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</si>
  <si>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</si>
  <si>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</si>
  <si>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</si>
  <si>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</si>
  <si>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</si>
  <si>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</si>
  <si>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</si>
  <si>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</si>
  <si>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</si>
  <si>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</si>
  <si>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</si>
  <si>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</si>
  <si>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</si>
  <si>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</si>
  <si>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</si>
  <si>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</si>
  <si>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</si>
  <si>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</si>
  <si>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</si>
  <si>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</si>
  <si>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</si>
  <si>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</si>
  <si>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</si>
  <si>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</si>
  <si>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</si>
  <si>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</si>
  <si>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</si>
  <si>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</si>
  <si>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</si>
  <si>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</si>
  <si>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</si>
  <si>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</si>
  <si>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</si>
  <si>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</si>
  <si>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</si>
  <si>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</si>
  <si>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</si>
  <si>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</si>
  <si>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</si>
  <si>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</si>
  <si>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</si>
  <si>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</si>
  <si>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</si>
  <si>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</si>
  <si>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</si>
  <si>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</si>
  <si>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</si>
  <si>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</si>
  <si>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</si>
  <si>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</si>
  <si>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</si>
  <si>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</si>
  <si>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</si>
  <si>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</si>
  <si>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</si>
  <si>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</si>
  <si>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</si>
  <si>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</si>
  <si>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</si>
  <si>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</si>
  <si>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</si>
  <si>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</si>
  <si>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</si>
  <si>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</si>
  <si>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</si>
  <si>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</si>
  <si>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</si>
  <si>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</si>
  <si>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</si>
  <si>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</si>
  <si>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</si>
  <si>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</si>
  <si>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</si>
  <si>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</si>
  <si>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</si>
  <si>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</si>
  <si>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</si>
  <si>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</si>
  <si>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</si>
  <si>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</si>
  <si>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</si>
  <si>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</si>
  <si>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</si>
  <si>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</si>
  <si>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</si>
  <si>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</si>
  <si>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</si>
  <si>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</si>
  <si>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</si>
  <si>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</si>
  <si>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</si>
  <si>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</si>
  <si>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</si>
  <si>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</si>
  <si>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</si>
  <si>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</si>
  <si>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</si>
  <si>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</si>
  <si>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</si>
  <si>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</si>
  <si>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</si>
  <si>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</si>
  <si>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</si>
  <si>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</si>
  <si>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</si>
  <si>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</si>
  <si>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</si>
  <si>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</si>
  <si>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</si>
  <si>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</si>
  <si>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</si>
  <si>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</si>
  <si>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</si>
  <si>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</si>
  <si>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</si>
  <si>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</si>
  <si>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</si>
  <si>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</si>
  <si>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</si>
  <si>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</si>
  <si>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</si>
  <si>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</si>
  <si>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</si>
  <si>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</si>
  <si>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</si>
  <si>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</si>
  <si>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</si>
  <si>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</si>
  <si>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</si>
  <si>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</si>
  <si>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</si>
  <si>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</si>
  <si>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</si>
  <si>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</si>
  <si>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</si>
  <si>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</si>
  <si>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</si>
  <si>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</si>
  <si>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</si>
  <si>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</si>
  <si>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</si>
  <si>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</si>
  <si>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</si>
  <si>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</si>
  <si>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</si>
  <si>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</si>
  <si>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</si>
  <si>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</si>
  <si>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</si>
  <si>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</si>
  <si>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</si>
  <si>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</si>
  <si>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</si>
  <si>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</si>
  <si>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</si>
  <si>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</si>
  <si>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</si>
  <si>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</si>
  <si>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</si>
  <si>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</si>
  <si>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</si>
  <si>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</si>
  <si>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</si>
  <si>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</si>
  <si>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</si>
  <si>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</si>
  <si>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</si>
  <si>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</si>
  <si>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</si>
  <si>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</si>
  <si>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</si>
  <si>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</si>
  <si>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</si>
  <si>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</si>
  <si>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</si>
  <si>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</si>
  <si>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</si>
  <si>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</si>
  <si>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</si>
  <si>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</si>
  <si>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</si>
  <si>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</si>
  <si>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</si>
  <si>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</si>
  <si>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</si>
  <si>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</si>
  <si>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</si>
  <si>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</si>
  <si>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</si>
  <si>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</si>
  <si>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</si>
  <si>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</si>
  <si>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</si>
  <si>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</si>
  <si>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</si>
  <si>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</si>
  <si>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</si>
  <si>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</si>
  <si>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</si>
  <si>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</si>
  <si>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</si>
  <si>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</si>
  <si>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</si>
  <si>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</si>
  <si>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</si>
  <si>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</si>
  <si>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</si>
  <si>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</si>
  <si>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</si>
  <si>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</si>
  <si>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</si>
  <si>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</si>
  <si>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</si>
  <si>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</si>
  <si>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</si>
  <si>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</si>
  <si>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</si>
  <si>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</si>
  <si>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</si>
  <si>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</si>
  <si>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</si>
  <si>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</si>
  <si>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</si>
  <si>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</si>
  <si>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</si>
  <si>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</si>
  <si>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</si>
  <si>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</si>
  <si>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</si>
  <si>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</si>
  <si>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</si>
  <si>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</si>
  <si>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</si>
  <si>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</si>
  <si>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</si>
  <si>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</si>
  <si>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</si>
  <si>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</si>
  <si>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</si>
  <si>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</si>
  <si>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</si>
  <si>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</si>
  <si>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</si>
  <si>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</si>
  <si>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</si>
  <si>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</si>
  <si>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</si>
  <si>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</si>
  <si>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</si>
  <si>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</si>
  <si>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</si>
  <si>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</si>
  <si>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</si>
  <si>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</si>
  <si>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</si>
  <si>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</si>
  <si>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</si>
  <si>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</si>
  <si>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</si>
  <si>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</si>
  <si>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</si>
  <si>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</si>
  <si>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</si>
  <si>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</si>
  <si>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</si>
  <si>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</si>
  <si>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</si>
  <si>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</si>
  <si>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</si>
  <si>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</si>
  <si>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</si>
  <si>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</si>
  <si>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</si>
  <si>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</si>
  <si>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</si>
  <si>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</si>
  <si>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</si>
  <si>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</si>
  <si>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</si>
  <si>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</si>
  <si>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</si>
  <si>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</si>
  <si>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</si>
  <si>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</si>
  <si>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</si>
  <si>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</si>
  <si>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</si>
  <si>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</si>
  <si>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</si>
  <si>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</si>
  <si>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</si>
  <si>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</si>
  <si>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</si>
  <si>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</si>
  <si>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</si>
  <si>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</si>
  <si>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</si>
  <si>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</si>
  <si>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</si>
  <si>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</si>
  <si>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</si>
  <si>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</si>
  <si>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</si>
  <si>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</si>
  <si>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</si>
  <si>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</si>
  <si>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</si>
  <si>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</si>
  <si>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</si>
  <si>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</si>
  <si>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</si>
  <si>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</si>
  <si>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</si>
  <si>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</si>
  <si>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</si>
  <si>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</si>
  <si>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</si>
  <si>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</si>
  <si>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</si>
  <si>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</si>
  <si>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</si>
  <si>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</si>
  <si>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</si>
  <si>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</si>
  <si>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</si>
  <si>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</si>
  <si>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</si>
  <si>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</si>
  <si>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</si>
  <si>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</si>
  <si>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</si>
  <si>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</si>
  <si>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</si>
  <si>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</si>
  <si>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</si>
  <si>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</si>
  <si>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</si>
  <si>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</si>
  <si>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</si>
  <si>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</si>
  <si>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</si>
  <si>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</si>
  <si>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</si>
  <si>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</si>
  <si>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</si>
  <si>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</si>
  <si>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</si>
  <si>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</si>
  <si>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</si>
  <si>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</si>
  <si>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</si>
  <si>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</si>
  <si>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</si>
  <si>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</si>
  <si>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</si>
  <si>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</si>
  <si>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</si>
  <si>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</si>
  <si>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</si>
  <si>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</si>
  <si>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</si>
  <si>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</si>
  <si>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</si>
  <si>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</si>
  <si>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</si>
  <si>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</si>
  <si>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</si>
  <si>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</si>
  <si>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</si>
  <si>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</si>
  <si>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</si>
  <si>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</si>
  <si>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</si>
  <si>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</si>
  <si>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</si>
  <si>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</si>
  <si>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</si>
  <si>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</si>
  <si>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</si>
  <si>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</si>
  <si>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</si>
  <si>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</si>
  <si>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</si>
  <si>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</si>
  <si>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</si>
  <si>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</si>
  <si>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</si>
  <si>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</si>
  <si>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</si>
  <si>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</si>
  <si>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</si>
  <si>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</si>
  <si>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</si>
  <si>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</si>
  <si>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</si>
  <si>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</si>
  <si>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</si>
  <si>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</si>
  <si>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</si>
  <si>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</si>
  <si>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</si>
  <si>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</si>
  <si>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</si>
  <si>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</si>
  <si>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</si>
  <si>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</si>
  <si>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</si>
  <si>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</si>
  <si>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</si>
  <si>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</si>
  <si>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</si>
  <si>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</si>
  <si>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</si>
  <si>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</si>
  <si>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</si>
  <si>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</si>
  <si>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</si>
  <si>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</si>
  <si>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</si>
  <si>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</si>
  <si>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</si>
  <si>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</si>
  <si>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</si>
  <si>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</si>
  <si>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</si>
  <si>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</si>
  <si>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</si>
  <si>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</si>
  <si>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</si>
  <si>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</si>
  <si>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</si>
  <si>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</si>
  <si>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</si>
  <si>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</si>
  <si>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</si>
  <si>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</si>
  <si>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</si>
  <si>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</si>
  <si>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</si>
  <si>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</si>
  <si>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</si>
  <si>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</si>
  <si>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</si>
  <si>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</si>
  <si>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</si>
  <si>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</si>
  <si>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</si>
  <si>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</si>
  <si>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</si>
  <si>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</si>
  <si>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</si>
  <si>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</si>
  <si>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</si>
  <si>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</si>
  <si>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</si>
  <si>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</si>
  <si>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</si>
  <si>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</si>
  <si>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</si>
  <si>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</si>
  <si>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</si>
  <si>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</si>
  <si>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</si>
  <si>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</si>
  <si>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</si>
  <si>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</si>
  <si>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</si>
  <si>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</si>
  <si>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</si>
  <si>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</si>
  <si>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</si>
  <si>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</si>
  <si>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</si>
  <si>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</si>
  <si>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</si>
  <si>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</si>
  <si>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</si>
  <si>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</si>
  <si>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</si>
  <si>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</si>
  <si>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</si>
  <si>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</si>
  <si>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</si>
  <si>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</si>
  <si>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</si>
  <si>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</si>
  <si>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</si>
  <si>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</si>
  <si>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</si>
  <si>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</si>
  <si>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</si>
  <si>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</si>
  <si>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</si>
  <si>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</si>
  <si>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</si>
  <si>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</si>
  <si>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</si>
  <si>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</si>
  <si>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</si>
  <si>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</si>
  <si>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</si>
  <si>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</si>
  <si>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</si>
  <si>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</si>
  <si>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</si>
  <si>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</si>
  <si>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</si>
  <si>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</si>
  <si>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</si>
  <si>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</si>
  <si>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</si>
  <si>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</si>
  <si>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</si>
  <si>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</si>
  <si>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</si>
  <si>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</si>
  <si>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</si>
  <si>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</si>
  <si>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</si>
  <si>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</si>
  <si>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</si>
  <si>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</si>
  <si>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</si>
  <si>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</si>
  <si>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</si>
  <si>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</si>
  <si>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</si>
  <si>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</si>
  <si>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</si>
  <si>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</si>
  <si>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</si>
  <si>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</si>
  <si>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</si>
  <si>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</si>
  <si>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</si>
  <si>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</si>
  <si>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</si>
  <si>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</si>
  <si>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</si>
  <si>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</si>
  <si>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</si>
  <si>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</si>
  <si>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</si>
  <si>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</si>
  <si>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</si>
  <si>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</si>
  <si>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</si>
  <si>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</si>
  <si>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</si>
  <si>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</si>
  <si>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</si>
  <si>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</si>
  <si>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</si>
  <si>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</si>
  <si>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</si>
  <si>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</si>
  <si>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</si>
  <si>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</si>
  <si>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</si>
  <si>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</si>
  <si>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</si>
  <si>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</si>
  <si>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</si>
  <si>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</si>
  <si>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</si>
  <si>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</si>
  <si>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</si>
  <si>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</si>
  <si>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</si>
  <si>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</si>
  <si>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</si>
  <si>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</si>
  <si>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</si>
  <si>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</si>
  <si>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</si>
  <si>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</si>
  <si>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</si>
  <si>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</si>
  <si>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</si>
  <si>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</si>
  <si>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</si>
  <si>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</si>
  <si>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</si>
  <si>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</si>
  <si>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</si>
  <si>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</si>
  <si>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</si>
  <si>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</si>
  <si>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</si>
  <si>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</si>
  <si>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</si>
  <si>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</si>
  <si>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</si>
  <si>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</si>
  <si>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</si>
  <si>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</si>
  <si>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</si>
  <si>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</si>
  <si>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</si>
  <si>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</si>
  <si>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</si>
  <si>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</si>
  <si>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</si>
  <si>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</si>
  <si>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</si>
  <si>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</si>
  <si>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</si>
  <si>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</si>
  <si>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</si>
  <si>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</si>
  <si>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</si>
  <si>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</si>
  <si>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</si>
  <si>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</si>
  <si>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</si>
  <si>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</si>
  <si>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</si>
  <si>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</si>
  <si>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</si>
  <si>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</si>
  <si>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</si>
  <si>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</si>
  <si>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</si>
  <si>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</si>
  <si>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</si>
  <si>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</si>
  <si>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</si>
  <si>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</si>
  <si>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</si>
  <si>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</si>
  <si>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</si>
  <si>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</si>
  <si>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</si>
  <si>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</si>
  <si>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</si>
  <si>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</si>
  <si>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</si>
  <si>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</si>
  <si>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</si>
  <si>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</si>
  <si>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</si>
  <si>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</si>
  <si>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</si>
  <si>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</si>
  <si>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</si>
  <si>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</si>
  <si>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</si>
  <si>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</si>
  <si>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</si>
  <si>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</si>
  <si>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</si>
  <si>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</si>
  <si>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</si>
  <si>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</si>
  <si>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</si>
  <si>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</si>
  <si>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</si>
  <si>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</si>
  <si>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</si>
  <si>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</si>
  <si>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</si>
  <si>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</si>
  <si>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</si>
  <si>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</si>
  <si>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</si>
  <si>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</si>
  <si>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</si>
  <si>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</si>
  <si>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</si>
  <si>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</si>
  <si>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</si>
  <si>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</si>
  <si>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</si>
  <si>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</si>
  <si>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</si>
  <si>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</si>
  <si>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</si>
  <si>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</si>
  <si>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</si>
  <si>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</si>
  <si>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</si>
  <si>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</si>
  <si>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</si>
  <si>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</si>
  <si>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</si>
  <si>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</si>
  <si>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</si>
  <si>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</si>
  <si>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</si>
  <si>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</si>
  <si>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</si>
  <si>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</si>
  <si>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</si>
  <si>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</si>
  <si>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</si>
  <si>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</si>
  <si>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</si>
  <si>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</si>
  <si>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</si>
  <si>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</si>
  <si>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</si>
  <si>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</si>
  <si>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</si>
  <si>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</si>
  <si>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</si>
  <si>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</si>
  <si>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</si>
  <si>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</si>
  <si>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</si>
  <si>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</si>
  <si>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</si>
  <si>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</si>
  <si>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</si>
  <si>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</si>
  <si>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</si>
  <si>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</si>
  <si>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</si>
  <si>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</si>
  <si>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</si>
  <si>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</si>
  <si>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</si>
  <si>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</si>
  <si>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</si>
  <si>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</si>
  <si>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</si>
  <si>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</si>
  <si>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</si>
  <si>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</si>
  <si>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</si>
  <si>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</si>
  <si>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</si>
  <si>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</si>
  <si>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</si>
  <si>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</si>
  <si>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</si>
  <si>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</si>
  <si>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</si>
  <si>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</si>
  <si>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</si>
  <si>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</si>
  <si>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</si>
  <si>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</si>
  <si>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</si>
  <si>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</si>
  <si>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</si>
  <si>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</si>
  <si>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</si>
  <si>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</si>
  <si>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</si>
  <si>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</si>
  <si>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</si>
  <si>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</si>
  <si>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</si>
  <si>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</si>
  <si>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</si>
  <si>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</si>
  <si>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</si>
  <si>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</si>
  <si>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</si>
  <si>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</si>
  <si>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</si>
  <si>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</si>
  <si>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</si>
  <si>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</si>
  <si>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</si>
  <si>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</si>
  <si>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</si>
  <si>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</si>
  <si>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</si>
  <si>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</si>
  <si>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</si>
  <si>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</si>
  <si>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</si>
  <si>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</si>
  <si>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</si>
  <si>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</si>
  <si>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</si>
  <si>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</si>
  <si>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</si>
  <si>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</si>
  <si>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</si>
  <si>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</si>
  <si>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</si>
  <si>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</si>
  <si>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</si>
  <si>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</si>
  <si>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</si>
  <si>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</si>
  <si>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</si>
  <si>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</si>
  <si>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</si>
  <si>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</si>
  <si>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</si>
  <si>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</si>
  <si>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</si>
  <si>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</si>
  <si>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</si>
  <si>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</si>
  <si>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</si>
  <si>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</si>
  <si>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</si>
  <si>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</si>
  <si>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</si>
  <si>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</si>
  <si>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</si>
  <si>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</si>
  <si>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</si>
  <si>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</si>
  <si>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</si>
  <si>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</si>
  <si>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</si>
  <si>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</si>
  <si>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</si>
  <si>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</si>
  <si>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</si>
  <si>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</si>
  <si>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</si>
  <si>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</si>
  <si>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</si>
  <si>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</si>
  <si>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</si>
  <si>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</si>
  <si>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</si>
  <si>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</si>
  <si>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</si>
  <si>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</si>
  <si>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</si>
  <si>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</si>
  <si>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</si>
  <si>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</si>
  <si>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</si>
  <si>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</si>
  <si>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</si>
  <si>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</si>
  <si>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</si>
  <si>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</si>
  <si>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</si>
  <si>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</si>
  <si>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</si>
  <si>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</si>
  <si>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</si>
  <si>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</si>
  <si>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</si>
  <si>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</si>
  <si>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</si>
  <si>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</si>
  <si>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</si>
  <si>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</si>
  <si>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</si>
  <si>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</si>
  <si>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</si>
  <si>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</si>
  <si>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</si>
  <si>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</si>
  <si>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</si>
  <si>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</si>
  <si>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</si>
  <si>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</si>
  <si>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</si>
  <si>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</si>
  <si>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</si>
  <si>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</si>
  <si>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</si>
  <si>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</si>
  <si>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</si>
  <si>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</si>
  <si>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</si>
  <si>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</si>
  <si>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</si>
  <si>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</si>
  <si>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</si>
  <si>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</si>
  <si>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</si>
  <si>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</si>
  <si>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</si>
  <si>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</si>
  <si>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</si>
  <si>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</si>
  <si>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</si>
  <si>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</si>
  <si>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</si>
  <si>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</si>
  <si>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</si>
  <si>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</si>
  <si>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</si>
  <si>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</si>
  <si>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</si>
  <si>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</si>
  <si>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</si>
  <si>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</si>
  <si>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</si>
  <si>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</si>
  <si>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</si>
  <si>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</si>
  <si>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</si>
  <si>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</si>
  <si>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</si>
  <si>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</si>
  <si>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</si>
  <si>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</si>
  <si>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</si>
  <si>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</si>
  <si>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</si>
  <si>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</si>
  <si>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</si>
  <si>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</si>
  <si>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</si>
  <si>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</si>
  <si>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</si>
  <si>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</si>
  <si>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</si>
  <si>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</si>
  <si>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</si>
  <si>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</si>
  <si>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</si>
  <si>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</si>
  <si>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</si>
  <si>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</si>
  <si>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</si>
  <si>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</si>
  <si>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</si>
  <si>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</si>
  <si>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</si>
  <si>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</si>
  <si>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</si>
  <si>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</si>
  <si>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</si>
  <si>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</si>
  <si>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</si>
  <si>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</si>
  <si>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</si>
  <si>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</si>
  <si>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</si>
  <si>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</si>
  <si>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</si>
  <si>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</si>
  <si>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</si>
  <si>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</si>
  <si>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</si>
  <si>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</si>
  <si>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</si>
  <si>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</si>
  <si>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</si>
  <si>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</si>
  <si>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</si>
  <si>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</si>
  <si>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</si>
  <si>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</si>
  <si>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</si>
  <si>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</si>
  <si>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</si>
  <si>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</si>
  <si>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</si>
  <si>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</si>
  <si>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</si>
  <si>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</si>
  <si>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</si>
  <si>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</si>
  <si>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</si>
  <si>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</si>
  <si>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</si>
  <si>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</si>
  <si>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</si>
  <si>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</si>
  <si>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</si>
  <si>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</si>
  <si>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</si>
  <si>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</si>
  <si>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</si>
  <si>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</si>
  <si>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</si>
  <si>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</si>
  <si>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</si>
  <si>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</si>
  <si>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</si>
  <si>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</si>
  <si>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</si>
  <si>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</si>
  <si>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</si>
  <si>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</si>
  <si>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</si>
  <si>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</si>
  <si>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</si>
  <si>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</si>
  <si>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</si>
  <si>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</si>
  <si>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</si>
  <si>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</si>
  <si>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</si>
  <si>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</si>
  <si>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</si>
  <si>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</si>
  <si>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</si>
  <si>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</si>
  <si>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</si>
  <si>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</si>
  <si>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</si>
  <si>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</si>
  <si>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</si>
  <si>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</si>
  <si>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</si>
  <si>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</si>
  <si>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</si>
  <si>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</si>
  <si>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</si>
  <si>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</si>
  <si>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</si>
  <si>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</si>
  <si>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</si>
  <si>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</si>
  <si>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</si>
  <si>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</si>
  <si>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</si>
  <si>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</si>
  <si>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</si>
  <si>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</si>
  <si>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</si>
  <si>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</si>
  <si>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</si>
  <si>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</si>
  <si>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</si>
  <si>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</si>
  <si>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</si>
  <si>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</si>
  <si>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</si>
  <si>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</si>
  <si>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</si>
  <si>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</si>
  <si>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</si>
  <si>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</si>
  <si>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</si>
  <si>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</si>
  <si>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</si>
  <si>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</si>
  <si>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</si>
  <si>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</si>
  <si>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</si>
  <si>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</si>
  <si>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</si>
  <si>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</si>
  <si>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</si>
  <si>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</si>
  <si>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</si>
  <si>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</si>
  <si>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</si>
  <si>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</si>
  <si>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</si>
  <si>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</si>
  <si>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</si>
  <si>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</si>
  <si>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</si>
  <si>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</si>
  <si>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</si>
  <si>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</si>
  <si>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</si>
  <si>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</si>
  <si>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</si>
  <si>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</si>
  <si>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</si>
  <si>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</si>
  <si>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</si>
  <si>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</si>
  <si>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</si>
  <si>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</si>
  <si>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</si>
  <si>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</si>
  <si>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</si>
  <si>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</si>
  <si>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</si>
  <si>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</si>
  <si>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</si>
  <si>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</si>
  <si>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</si>
  <si>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</si>
  <si>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</si>
  <si>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</si>
  <si>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</si>
  <si>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</si>
  <si>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</si>
  <si>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</si>
  <si>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</si>
  <si>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</si>
  <si>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</si>
  <si>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</si>
  <si>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</si>
  <si>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</si>
  <si>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</si>
  <si>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</si>
  <si>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</si>
  <si>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</si>
  <si>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</si>
  <si>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</si>
  <si>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</si>
  <si>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</si>
  <si>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</si>
  <si>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</si>
  <si>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</si>
  <si>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</si>
  <si>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</si>
  <si>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</si>
  <si>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</si>
  <si>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</si>
  <si>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</si>
  <si>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</si>
  <si>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</si>
  <si>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</si>
  <si>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</si>
  <si>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</si>
  <si>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</si>
  <si>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</si>
  <si>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</si>
  <si>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</si>
  <si>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</si>
  <si>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</si>
  <si>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</si>
  <si>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</si>
  <si>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</si>
  <si>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</si>
  <si>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</si>
  <si>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</si>
  <si>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</si>
  <si>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</si>
  <si>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</si>
  <si>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</si>
  <si>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</si>
  <si>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</si>
  <si>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</si>
  <si>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</si>
  <si>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</si>
  <si>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</si>
  <si>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</si>
  <si>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</si>
  <si>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</si>
  <si>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</si>
  <si>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</si>
  <si>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</si>
  <si>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</si>
  <si>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</si>
  <si>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</si>
  <si>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</si>
  <si>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</si>
  <si>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</si>
  <si>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</si>
  <si>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</si>
  <si>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</si>
  <si>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</si>
  <si>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</si>
  <si>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</si>
  <si>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</si>
  <si>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</si>
  <si>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</si>
  <si>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</si>
  <si>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</si>
  <si>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</si>
  <si>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</si>
  <si>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</si>
  <si>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</si>
  <si>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</si>
  <si>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</si>
  <si>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</si>
  <si>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</si>
  <si>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</si>
  <si>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</si>
  <si>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</si>
  <si>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</si>
  <si>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</si>
  <si>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</si>
  <si>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</si>
  <si>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</si>
  <si>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</si>
  <si>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</si>
  <si>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</si>
  <si>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</si>
  <si>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</si>
  <si>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</si>
  <si>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</si>
  <si>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</si>
  <si>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</si>
  <si>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</si>
  <si>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</si>
  <si>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</si>
  <si>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</si>
  <si>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</si>
  <si>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</si>
  <si>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</si>
  <si>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</si>
  <si>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</si>
  <si>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</si>
  <si>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</si>
  <si>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</si>
  <si>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</si>
  <si>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</si>
  <si>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</si>
  <si>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</si>
  <si>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</si>
  <si>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</si>
  <si>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</si>
  <si>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</si>
  <si>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</si>
  <si>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</si>
  <si>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</si>
  <si>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</si>
  <si>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</si>
  <si>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</si>
  <si>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</si>
  <si>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</si>
  <si>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</si>
  <si>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</si>
  <si>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</si>
  <si>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</si>
  <si>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</si>
  <si>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</si>
  <si>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</si>
  <si>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</si>
  <si>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</si>
  <si>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</si>
  <si>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</si>
  <si>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</si>
  <si>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</si>
  <si>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</si>
  <si>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</si>
  <si>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</si>
  <si>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</si>
  <si>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</si>
  <si>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</si>
  <si>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</si>
  <si>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</si>
  <si>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</si>
  <si>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</si>
  <si>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</si>
  <si>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</si>
  <si>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</si>
  <si>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</si>
  <si>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</si>
  <si>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</si>
  <si>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</si>
  <si>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</si>
  <si>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</si>
  <si>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</si>
  <si>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</si>
  <si>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</si>
  <si>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</si>
  <si>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</si>
  <si>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</si>
  <si>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</si>
  <si>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</si>
  <si>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</si>
  <si>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</si>
  <si>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</si>
  <si>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</si>
  <si>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</si>
  <si>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</si>
  <si>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</si>
  <si>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</si>
  <si>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</si>
  <si>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</si>
  <si>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</si>
  <si>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</si>
  <si>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</si>
  <si>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</si>
  <si>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</si>
  <si>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</si>
  <si>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</si>
  <si>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</si>
  <si>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</si>
  <si>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</si>
  <si>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</si>
  <si>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</si>
  <si>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</si>
  <si>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</si>
  <si>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</si>
  <si>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</si>
  <si>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</si>
  <si>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</si>
  <si>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</si>
  <si>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</si>
  <si>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</si>
  <si>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</si>
  <si>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</si>
  <si>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</si>
  <si>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</si>
  <si>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</si>
  <si>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</si>
  <si>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</si>
  <si>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</si>
  <si>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</si>
  <si>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</si>
  <si>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</si>
  <si>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</si>
  <si>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</si>
  <si>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</si>
  <si>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</si>
  <si>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</si>
  <si>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</si>
  <si>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</si>
  <si>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</si>
  <si>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</si>
  <si>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</si>
  <si>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</si>
  <si>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</si>
  <si>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</si>
  <si>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</si>
  <si>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</si>
  <si>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</si>
  <si>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</si>
  <si>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</si>
  <si>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</si>
  <si>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</si>
  <si>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</si>
  <si>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</si>
  <si>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</si>
  <si>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</si>
  <si>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</si>
  <si>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</si>
  <si>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</si>
  <si>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</si>
  <si>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</si>
  <si>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</si>
  <si>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</si>
  <si>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</si>
  <si>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</si>
  <si>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</si>
  <si>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</si>
  <si>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</si>
  <si>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</si>
  <si>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</si>
  <si>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</si>
  <si>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</si>
  <si>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</si>
  <si>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</si>
  <si>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</si>
  <si>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</si>
  <si>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</si>
  <si>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</si>
  <si>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</si>
  <si>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</si>
  <si>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</si>
  <si>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</si>
  <si>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</si>
  <si>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</si>
  <si>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</si>
  <si>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</si>
  <si>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</si>
  <si>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</si>
  <si>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</si>
  <si>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</si>
  <si>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</si>
  <si>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</si>
  <si>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</si>
  <si>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</si>
  <si>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</si>
  <si>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</si>
  <si>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</si>
  <si>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</si>
  <si>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</si>
  <si>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</si>
  <si>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</si>
  <si>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</si>
  <si>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</si>
  <si>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</si>
  <si>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</si>
  <si>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</si>
  <si>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</si>
  <si>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</si>
  <si>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</si>
  <si>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</si>
  <si>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</si>
  <si>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</si>
  <si>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</si>
  <si>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</si>
  <si>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</si>
  <si>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</si>
  <si>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</si>
  <si>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</si>
  <si>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</si>
  <si>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</si>
  <si>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</si>
  <si>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</si>
  <si>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</si>
  <si>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</si>
  <si>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</si>
  <si>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</si>
  <si>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</si>
  <si>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</si>
  <si>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</si>
  <si>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</si>
  <si>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</si>
  <si>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</si>
  <si>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</si>
  <si>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</si>
  <si>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</si>
  <si>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</si>
  <si>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</si>
  <si>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</si>
  <si>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</si>
  <si>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</si>
  <si>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</si>
  <si>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</si>
  <si>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</si>
  <si>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</si>
  <si>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</si>
  <si>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</si>
  <si>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</si>
  <si>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</si>
  <si>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</si>
  <si>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</si>
  <si>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</si>
  <si>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</si>
  <si>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</si>
  <si>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</si>
  <si>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</si>
  <si>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</si>
  <si>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</si>
  <si>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</si>
  <si>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</si>
  <si>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</si>
  <si>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</si>
  <si>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</si>
  <si>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</si>
  <si>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</si>
  <si>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</si>
  <si>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</si>
  <si>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</si>
  <si>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</si>
  <si>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</si>
  <si>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</si>
  <si>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</si>
  <si>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</si>
  <si>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</si>
  <si>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</si>
  <si>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</si>
  <si>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</si>
  <si>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</si>
  <si>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</si>
  <si>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</si>
  <si>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</si>
  <si>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</si>
  <si>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</si>
  <si>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</si>
  <si>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</si>
  <si>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</si>
  <si>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</si>
  <si>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</si>
  <si>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</si>
  <si>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</si>
  <si>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</si>
  <si>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</si>
  <si>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</si>
  <si>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</si>
  <si>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</si>
  <si>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</si>
  <si>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</si>
  <si>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</si>
  <si>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</si>
  <si>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</si>
  <si>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</si>
  <si>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</si>
  <si>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</si>
  <si>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</si>
  <si>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</si>
  <si>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</si>
  <si>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</si>
  <si>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</si>
  <si>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</si>
  <si>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</si>
  <si>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</si>
  <si>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</si>
  <si>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</si>
  <si>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</si>
  <si>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</si>
  <si>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</si>
  <si>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</si>
  <si>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</si>
  <si>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</si>
  <si>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</si>
  <si>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</si>
  <si>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</si>
  <si>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</si>
  <si>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</si>
  <si>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</si>
  <si>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</si>
  <si>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</si>
  <si>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</si>
  <si>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</si>
  <si>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</si>
  <si>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</si>
  <si>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</si>
  <si>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</si>
  <si>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</si>
  <si>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</si>
  <si>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</si>
  <si>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</si>
  <si>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</si>
  <si>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</si>
  <si>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</si>
  <si>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</si>
  <si>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</si>
  <si>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</si>
  <si>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</si>
  <si>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</si>
  <si>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</si>
  <si>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</si>
  <si>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</si>
  <si>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</si>
  <si>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</si>
  <si>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</si>
  <si>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</si>
  <si>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</si>
  <si>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</si>
  <si>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</si>
  <si>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</si>
  <si>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</si>
  <si>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</si>
  <si>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</si>
  <si>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</si>
  <si>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</si>
  <si>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</si>
  <si>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</si>
  <si>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</si>
  <si>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</si>
  <si>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</si>
  <si>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</si>
  <si>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</si>
  <si>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</si>
  <si>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</si>
  <si>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</si>
  <si>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</si>
  <si>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</si>
  <si>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</si>
  <si>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</si>
  <si>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</si>
  <si>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</si>
  <si>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</si>
  <si>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</si>
  <si>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</si>
  <si>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</si>
  <si>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</si>
  <si>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</si>
  <si>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</si>
  <si>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</si>
  <si>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</si>
  <si>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</si>
  <si>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</si>
  <si>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</si>
  <si>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</si>
  <si>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</si>
  <si>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</si>
  <si>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</si>
  <si>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</si>
  <si>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</si>
  <si>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</si>
  <si>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</si>
  <si>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</si>
  <si>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</si>
  <si>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</si>
  <si>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</si>
  <si>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</si>
  <si>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</si>
  <si>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</si>
  <si>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</si>
  <si>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</si>
  <si>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</si>
  <si>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</si>
  <si>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</si>
  <si>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</si>
  <si>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</si>
  <si>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</si>
  <si>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</si>
  <si>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</si>
  <si>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</si>
  <si>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</si>
  <si>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</si>
  <si>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</si>
  <si>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</si>
  <si>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</si>
  <si>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</si>
  <si>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</si>
  <si>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</si>
  <si>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</si>
  <si>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</si>
  <si>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</si>
  <si>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</si>
  <si>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</si>
  <si>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</si>
  <si>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</si>
  <si>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</si>
  <si>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</si>
  <si>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</si>
  <si>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</si>
  <si>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</si>
  <si>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</si>
  <si>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</si>
  <si>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</si>
  <si>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</si>
  <si>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</si>
  <si>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</si>
  <si>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</si>
  <si>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</si>
  <si>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</si>
  <si>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</si>
  <si>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</si>
  <si>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</si>
  <si>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</si>
  <si>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</si>
  <si>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</si>
  <si>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</si>
  <si>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</si>
  <si>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</si>
  <si>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</si>
  <si>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</si>
  <si>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</si>
  <si>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</si>
  <si>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</si>
  <si>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</si>
  <si>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</si>
  <si>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</si>
  <si>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</si>
  <si>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</si>
  <si>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</si>
  <si>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</si>
  <si>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</si>
  <si>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</si>
  <si>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</si>
  <si>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</si>
  <si>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</si>
  <si>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</si>
  <si>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</si>
  <si>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</si>
  <si>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</si>
  <si>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</si>
  <si>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</si>
  <si>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</si>
  <si>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</si>
  <si>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</si>
  <si>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</si>
  <si>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</si>
  <si>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</si>
  <si>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</si>
  <si>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</si>
  <si>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</si>
  <si>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</si>
  <si>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</si>
  <si>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</si>
  <si>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</si>
  <si>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</si>
  <si>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</si>
  <si>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</si>
  <si>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</si>
  <si>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</si>
  <si>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</si>
  <si>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</si>
  <si>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</si>
  <si>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</si>
  <si>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</si>
  <si>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</si>
  <si>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</si>
  <si>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</si>
  <si>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</si>
  <si>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</si>
  <si>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</si>
  <si>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</si>
  <si>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</si>
  <si>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</si>
  <si>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</si>
  <si>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</si>
  <si>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</si>
  <si>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</si>
  <si>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</si>
  <si>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</si>
  <si>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</si>
  <si>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</si>
  <si>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</si>
  <si>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</si>
  <si>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</si>
  <si>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</si>
  <si>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</si>
  <si>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</si>
  <si>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</si>
  <si>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</si>
  <si>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</si>
  <si>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</si>
  <si>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</si>
  <si>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</si>
  <si>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</si>
  <si>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</si>
  <si>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</si>
  <si>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</si>
  <si>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</si>
  <si>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</si>
  <si>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</si>
  <si>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</si>
  <si>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</si>
  <si>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</si>
  <si>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</si>
  <si>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</si>
  <si>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</si>
  <si>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</si>
  <si>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</si>
  <si>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</si>
  <si>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</si>
  <si>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</si>
  <si>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</si>
  <si>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</si>
  <si>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</si>
  <si>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</si>
  <si>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</si>
  <si>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</si>
  <si>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</si>
  <si>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</si>
  <si>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</si>
  <si>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</si>
  <si>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</si>
  <si>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</si>
  <si>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</si>
  <si>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</si>
  <si>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</si>
  <si>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</si>
  <si>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</si>
  <si>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</si>
  <si>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</si>
  <si>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</si>
  <si>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</si>
  <si>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</si>
  <si>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</si>
  <si>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</si>
  <si>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</si>
  <si>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</si>
  <si>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</si>
  <si>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</si>
  <si>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</si>
  <si>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</si>
  <si>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</si>
  <si>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</si>
  <si>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</si>
  <si>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</si>
  <si>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</si>
  <si>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</si>
  <si>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</si>
  <si>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</si>
  <si>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</si>
  <si>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</si>
  <si>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</si>
  <si>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</si>
  <si>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</si>
  <si>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</si>
  <si>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</si>
  <si>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</si>
  <si>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</si>
  <si>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</si>
  <si>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</si>
  <si>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</si>
  <si>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</si>
  <si>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</si>
  <si>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</si>
  <si>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</si>
  <si>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</si>
  <si>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</si>
  <si>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</si>
  <si>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</si>
  <si>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</si>
  <si>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</si>
  <si>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</si>
  <si>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</si>
  <si>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</si>
  <si>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</si>
  <si>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</si>
  <si>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</si>
  <si>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</si>
  <si>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</si>
  <si>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</si>
  <si>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</si>
  <si>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</si>
  <si>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</si>
  <si>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</si>
  <si>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</si>
  <si>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</si>
  <si>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</si>
  <si>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</si>
  <si>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</si>
  <si>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</si>
  <si>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</si>
  <si>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</si>
  <si>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</si>
  <si>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</si>
  <si>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</si>
  <si>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</si>
  <si>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</si>
  <si>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</si>
  <si>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</si>
  <si>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</si>
  <si>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</si>
  <si>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</si>
  <si>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</si>
  <si>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</si>
  <si>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</si>
  <si>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</si>
  <si>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</si>
  <si>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</si>
  <si>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</si>
  <si>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</si>
  <si>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</si>
  <si>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</si>
  <si>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</si>
  <si>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</si>
  <si>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</si>
  <si>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</si>
  <si>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</si>
  <si>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</si>
  <si>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</si>
  <si>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</si>
  <si>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</si>
  <si>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</si>
  <si>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</si>
  <si>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</si>
  <si>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</si>
  <si>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</si>
  <si>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</si>
  <si>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</si>
  <si>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</si>
  <si>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</si>
  <si>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</si>
  <si>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</si>
  <si>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</si>
  <si>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</si>
  <si>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</si>
  <si>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</si>
  <si>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</si>
  <si>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</si>
  <si>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</si>
  <si>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</si>
  <si>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</si>
  <si>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</si>
  <si>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</si>
  <si>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</si>
  <si>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</si>
  <si>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</si>
  <si>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</si>
  <si>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</si>
  <si>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</si>
  <si>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</si>
  <si>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</si>
  <si>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</si>
  <si>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</si>
  <si>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</si>
  <si>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</si>
  <si>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</si>
  <si>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</si>
  <si>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</si>
  <si>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</si>
  <si>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</si>
  <si>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</si>
  <si>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</si>
  <si>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</si>
  <si>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</si>
  <si>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</si>
  <si>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</si>
  <si>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</si>
  <si>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</si>
  <si>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</si>
  <si>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</si>
  <si>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</si>
  <si>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</si>
  <si>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</si>
  <si>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</si>
  <si>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</si>
  <si>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</si>
  <si>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</si>
  <si>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</si>
  <si>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</si>
  <si>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</si>
  <si>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</si>
  <si>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</si>
  <si>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</si>
  <si>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</si>
  <si>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</si>
  <si>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</si>
  <si>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</si>
  <si>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</si>
  <si>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</si>
  <si>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</si>
  <si>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</si>
  <si>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</si>
  <si>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</si>
  <si>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</si>
  <si>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</si>
  <si>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</si>
  <si>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</si>
  <si>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</si>
  <si>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</si>
  <si>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</si>
  <si>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</si>
  <si>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</si>
  <si>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</si>
  <si>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</si>
  <si>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</si>
  <si>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</si>
  <si>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</si>
  <si>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</si>
  <si>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</si>
  <si>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</si>
  <si>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</si>
  <si>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</si>
  <si>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</si>
  <si>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</si>
  <si>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</si>
  <si>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</si>
  <si>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</si>
  <si>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</si>
  <si>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</si>
  <si>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</si>
  <si>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</si>
  <si>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</si>
  <si>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</si>
  <si>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</si>
  <si>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</si>
  <si>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</si>
  <si>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</si>
  <si>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</si>
  <si>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</si>
  <si>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</si>
  <si>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</si>
  <si>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</si>
  <si>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</si>
  <si>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</si>
  <si>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</si>
  <si>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</si>
  <si>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</si>
  <si>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</si>
  <si>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</si>
  <si>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</si>
  <si>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</si>
  <si>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</si>
  <si>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</si>
  <si>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</si>
  <si>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</si>
  <si>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</si>
  <si>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</si>
  <si>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</si>
  <si>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</si>
  <si>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</si>
  <si>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</si>
  <si>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</si>
  <si>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</si>
  <si>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</si>
  <si>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</si>
  <si>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</si>
  <si>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</si>
  <si>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</si>
  <si>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</si>
  <si>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</si>
  <si>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</si>
  <si>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</si>
  <si>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</si>
  <si>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</si>
  <si>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</si>
  <si>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</si>
  <si>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</si>
  <si>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</si>
  <si>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</si>
  <si>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</si>
  <si>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</si>
  <si>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</si>
  <si>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</si>
  <si>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</si>
  <si>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</si>
  <si>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</si>
  <si>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</si>
  <si>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</si>
  <si>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</si>
  <si>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</si>
  <si>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</si>
  <si>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</si>
  <si>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</si>
  <si>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</si>
  <si>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</si>
  <si>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</si>
  <si>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</si>
  <si>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</si>
  <si>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</si>
  <si>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</si>
  <si>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</si>
  <si>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</si>
  <si>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</si>
  <si>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</si>
  <si>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</si>
  <si>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</si>
  <si>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</si>
  <si>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</si>
  <si>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</si>
  <si>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</si>
  <si>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</si>
  <si>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</si>
  <si>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</si>
  <si>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</si>
  <si>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</si>
  <si>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</si>
  <si>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</si>
  <si>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</si>
  <si>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</si>
  <si>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</si>
  <si>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</si>
  <si>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</si>
  <si>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</si>
  <si>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</si>
  <si>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</si>
  <si>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</si>
  <si>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</si>
  <si>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</si>
  <si>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</si>
  <si>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</si>
  <si>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</si>
  <si>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</si>
  <si>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</si>
  <si>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</si>
  <si>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</si>
  <si>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</si>
  <si>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</si>
  <si>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</si>
  <si>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</si>
  <si>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</si>
  <si>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</si>
  <si>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</si>
  <si>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</si>
  <si>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</si>
  <si>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</si>
  <si>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</si>
  <si>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</si>
  <si>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</si>
  <si>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</si>
  <si>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</si>
  <si>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</si>
  <si>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</si>
  <si>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</si>
  <si>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</si>
  <si>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</si>
  <si>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</si>
  <si>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</si>
  <si>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</si>
  <si>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</si>
  <si>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</si>
  <si>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</si>
  <si>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</si>
  <si>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</si>
  <si>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</si>
  <si>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</si>
  <si>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</si>
  <si>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</si>
  <si>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</si>
  <si>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</si>
  <si>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</si>
  <si>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</si>
  <si>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</si>
  <si>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</si>
  <si>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</si>
  <si>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</si>
  <si>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</si>
  <si>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</si>
  <si>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</si>
  <si>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</si>
  <si>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</si>
  <si>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</si>
  <si>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</si>
  <si>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</si>
  <si>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</si>
  <si>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</si>
  <si>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</si>
  <si>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</si>
  <si>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</si>
  <si>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</si>
  <si>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</si>
  <si>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</si>
  <si>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</si>
  <si>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</si>
  <si>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</si>
  <si>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</si>
  <si>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</si>
  <si>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</si>
  <si>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</si>
  <si>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</si>
  <si>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</si>
  <si>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</si>
  <si>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</si>
  <si>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</si>
  <si>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</si>
  <si>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</si>
  <si>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</si>
  <si>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</si>
  <si>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</si>
  <si>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</si>
  <si>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</si>
  <si>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</si>
  <si>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</si>
  <si>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</si>
  <si>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</si>
  <si>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</si>
  <si>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</si>
  <si>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</si>
  <si>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</si>
  <si>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</si>
  <si>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</si>
  <si>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</si>
  <si>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</si>
  <si>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</si>
  <si>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</si>
  <si>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</si>
  <si>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</si>
  <si>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</si>
  <si>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</si>
  <si>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</si>
  <si>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</si>
  <si>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</si>
  <si>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</si>
  <si>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</si>
  <si>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</si>
  <si>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</si>
  <si>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</si>
  <si>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</si>
  <si>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</si>
  <si>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</si>
  <si>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</si>
  <si>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</si>
  <si>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</si>
  <si>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</si>
  <si>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</si>
  <si>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</si>
  <si>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</si>
  <si>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</si>
  <si>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</si>
  <si>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</si>
  <si>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</si>
  <si>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</si>
  <si>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</si>
  <si>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</si>
  <si>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</si>
  <si>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</si>
  <si>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</si>
  <si>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</si>
  <si>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</si>
  <si>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</si>
  <si>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</si>
  <si>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</si>
  <si>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</si>
  <si>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</si>
  <si>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</si>
  <si>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</si>
  <si>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</si>
  <si>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</si>
  <si>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</si>
  <si>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</si>
  <si>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</si>
  <si>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</si>
  <si>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</si>
  <si>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</si>
  <si>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</si>
  <si>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</si>
  <si>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</si>
  <si>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</si>
  <si>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</si>
  <si>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</si>
  <si>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</si>
  <si>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</si>
  <si>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</si>
  <si>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</si>
  <si>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</si>
  <si>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</si>
  <si>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</si>
  <si>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</si>
  <si>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</si>
  <si>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</si>
  <si>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</si>
  <si>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</si>
  <si>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</si>
  <si>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</si>
  <si>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</si>
  <si>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</si>
  <si>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</si>
  <si>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</si>
  <si>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</si>
  <si>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</si>
  <si>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</si>
  <si>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</si>
  <si>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</si>
  <si>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</si>
  <si>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</si>
  <si>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</si>
  <si>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</si>
  <si>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</si>
  <si>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</si>
  <si>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</si>
  <si>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</si>
  <si>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</si>
  <si>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</si>
  <si>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</si>
  <si>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</si>
  <si>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</si>
  <si>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</si>
  <si>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</si>
  <si>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</si>
  <si>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</si>
  <si>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</si>
  <si>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</si>
  <si>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</si>
  <si>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</si>
  <si>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</si>
  <si>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</si>
  <si>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</si>
  <si>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</si>
  <si>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</si>
  <si>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</si>
  <si>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</si>
  <si>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</si>
  <si>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</si>
  <si>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</si>
  <si>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</si>
  <si>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</si>
  <si>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</si>
  <si>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</si>
  <si>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</si>
  <si>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</si>
  <si>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</si>
  <si>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</si>
  <si>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</si>
  <si>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</si>
  <si>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</si>
  <si>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</si>
  <si>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</si>
  <si>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</si>
  <si>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</si>
  <si>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</si>
  <si>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</si>
  <si>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</si>
  <si>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</si>
  <si>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</si>
  <si>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</si>
  <si>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</si>
  <si>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</si>
  <si>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</si>
  <si>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</si>
  <si>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</si>
  <si>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</si>
  <si>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</si>
  <si>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</si>
  <si>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</si>
  <si>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</si>
  <si>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</si>
  <si>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</si>
  <si>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</si>
  <si>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</si>
  <si>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</si>
  <si>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</si>
  <si>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</si>
  <si>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</si>
  <si>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</si>
  <si>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</si>
  <si>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</si>
  <si>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</si>
  <si>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</si>
  <si>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</si>
  <si>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</si>
  <si>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</si>
  <si>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</si>
  <si>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</si>
  <si>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</si>
  <si>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</si>
  <si>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</si>
  <si>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</si>
  <si>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</si>
  <si>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</si>
  <si>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</si>
  <si>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</si>
  <si>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</si>
  <si>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</si>
  <si>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</si>
  <si>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</si>
  <si>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</si>
  <si>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</si>
  <si>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</si>
  <si>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</si>
  <si>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</si>
  <si>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</si>
  <si>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</si>
  <si>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</si>
  <si>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</si>
  <si>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</si>
  <si>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</si>
  <si>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</si>
  <si>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</si>
  <si>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</si>
  <si>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</si>
  <si>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</si>
  <si>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</si>
  <si>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</si>
  <si>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</si>
  <si>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</si>
  <si>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</si>
  <si>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</si>
  <si>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</si>
  <si>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</si>
  <si>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</si>
  <si>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</si>
  <si>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</si>
  <si>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</si>
  <si>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</si>
  <si>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</si>
  <si>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</si>
  <si>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</si>
  <si>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</si>
  <si>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</si>
  <si>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</si>
  <si>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</si>
  <si>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</si>
  <si>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</si>
  <si>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</si>
  <si>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</si>
  <si>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</si>
  <si>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</si>
  <si>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</si>
  <si>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</si>
  <si>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</si>
  <si>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</si>
  <si>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</si>
  <si>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</si>
  <si>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</si>
  <si>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</si>
  <si>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</si>
  <si>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</si>
  <si>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</si>
  <si>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</si>
  <si>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</si>
  <si>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</si>
  <si>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</si>
  <si>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</si>
  <si>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</si>
  <si>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</si>
  <si>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</si>
  <si>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</si>
  <si>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</si>
  <si>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</si>
  <si>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</si>
  <si>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</si>
  <si>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</si>
  <si>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</si>
  <si>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</si>
  <si>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</si>
  <si>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</si>
  <si>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</si>
  <si>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</si>
  <si>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</si>
  <si>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</si>
  <si>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</si>
  <si>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</si>
  <si>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</si>
  <si>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</si>
  <si>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</si>
  <si>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</si>
  <si>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</si>
  <si>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</si>
  <si>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</si>
  <si>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</si>
  <si>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</si>
  <si>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</si>
  <si>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</si>
  <si>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</si>
  <si>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</si>
  <si>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</si>
  <si>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</si>
  <si>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</si>
  <si>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</si>
  <si>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</si>
  <si>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</si>
  <si>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</si>
  <si>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</si>
  <si>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</si>
  <si>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</si>
  <si>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</si>
  <si>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</si>
  <si>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</si>
  <si>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</si>
  <si>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</si>
  <si>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</si>
  <si>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</si>
  <si>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</si>
  <si>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</si>
  <si>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</si>
  <si>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</si>
  <si>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</si>
  <si>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</si>
  <si>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</si>
  <si>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</si>
  <si>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</si>
  <si>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</si>
  <si>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</si>
  <si>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</si>
  <si>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</si>
  <si>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</si>
  <si>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</si>
  <si>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</si>
  <si>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</si>
  <si>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</si>
  <si>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</si>
  <si>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</si>
  <si>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</si>
  <si>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</si>
  <si>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</si>
  <si>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</si>
  <si>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</si>
  <si>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</si>
  <si>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</si>
  <si>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</si>
  <si>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</si>
  <si>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</si>
  <si>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</si>
  <si>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</si>
  <si>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</si>
  <si>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</si>
  <si>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</si>
  <si>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</si>
  <si>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</si>
  <si>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</si>
  <si>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</si>
  <si>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</si>
  <si>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</si>
  <si>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</si>
  <si>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</si>
  <si>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</si>
  <si>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</si>
  <si>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</si>
  <si>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</si>
  <si>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</si>
  <si>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</si>
  <si>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</si>
  <si>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</si>
  <si>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</si>
  <si>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</si>
  <si>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</si>
  <si>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</si>
  <si>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</si>
  <si>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</si>
  <si>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</si>
  <si>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</si>
  <si>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</si>
  <si>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</si>
  <si>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</si>
  <si>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</si>
  <si>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</si>
  <si>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</si>
  <si>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</si>
  <si>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</si>
  <si>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</si>
  <si>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</si>
  <si>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</si>
  <si>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</si>
  <si>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</si>
  <si>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</si>
  <si>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</si>
  <si>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</si>
  <si>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</si>
  <si>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</si>
  <si>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</si>
  <si>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</si>
  <si>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</si>
  <si>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</si>
  <si>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</si>
  <si>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</si>
  <si>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</si>
  <si>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</si>
  <si>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</si>
  <si>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</si>
  <si>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</si>
  <si>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</si>
  <si>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</si>
  <si>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</si>
  <si>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</si>
  <si>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</si>
  <si>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</si>
  <si>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</si>
  <si>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</si>
  <si>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</si>
  <si>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</si>
  <si>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</si>
  <si>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</si>
  <si>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</si>
  <si>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</si>
  <si>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</si>
  <si>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</si>
  <si>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</si>
  <si>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</si>
  <si>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</si>
  <si>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</si>
  <si>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</si>
  <si>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</si>
  <si>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</si>
  <si>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</si>
  <si>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</si>
  <si>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</si>
  <si>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</si>
  <si>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</si>
  <si>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</si>
  <si>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</si>
  <si>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</si>
  <si>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</si>
  <si>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</si>
  <si>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</si>
  <si>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</si>
  <si>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</si>
  <si>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</si>
  <si>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</si>
  <si>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</si>
  <si>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</si>
  <si>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</si>
  <si>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</si>
  <si>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</si>
  <si>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</si>
  <si>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</si>
  <si>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</si>
  <si>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</si>
  <si>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</si>
  <si>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</si>
  <si>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</si>
  <si>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</si>
  <si>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</si>
  <si>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</si>
  <si>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</si>
  <si>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</si>
  <si>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</si>
  <si>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</si>
  <si>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</si>
  <si>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</si>
  <si>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</si>
  <si>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</si>
  <si>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</si>
  <si>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</si>
  <si>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</si>
  <si>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</si>
  <si>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</si>
  <si>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</si>
  <si>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</si>
  <si>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</si>
  <si>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</si>
  <si>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</si>
  <si>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</si>
  <si>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</si>
  <si>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</si>
  <si>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</si>
  <si>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</si>
  <si>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</si>
  <si>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</si>
  <si>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</si>
  <si>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</si>
  <si>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</si>
  <si>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</si>
  <si>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</si>
  <si>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</si>
  <si>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</si>
  <si>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</si>
  <si>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</si>
  <si>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</si>
  <si>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</si>
  <si>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</si>
  <si>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</si>
  <si>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</si>
  <si>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</si>
  <si>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</si>
  <si>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</si>
  <si>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</si>
  <si>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</si>
  <si>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</si>
  <si>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</si>
  <si>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</si>
  <si>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</si>
  <si>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</si>
  <si>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</si>
  <si>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</si>
  <si>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</si>
  <si>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</si>
  <si>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</si>
  <si>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</si>
  <si>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</si>
  <si>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</si>
  <si>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</si>
  <si>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</si>
  <si>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</si>
  <si>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</si>
  <si>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</si>
  <si>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</si>
  <si>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</si>
  <si>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</si>
  <si>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</si>
  <si>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</si>
  <si>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</si>
  <si>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</si>
  <si>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</si>
  <si>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</si>
  <si>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</si>
  <si>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</si>
  <si>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</si>
  <si>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</si>
  <si>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</si>
  <si>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</si>
  <si>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</si>
  <si>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</si>
  <si>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</si>
  <si>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</si>
  <si>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</si>
  <si>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</si>
  <si>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</si>
  <si>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</si>
  <si>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</si>
  <si>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</si>
  <si>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</si>
  <si>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</si>
  <si>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</si>
  <si>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</si>
  <si>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</si>
  <si>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</si>
  <si>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</si>
  <si>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</si>
  <si>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</si>
  <si>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</si>
  <si>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</si>
  <si>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</si>
  <si>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</si>
  <si>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</si>
  <si>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</si>
  <si>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</si>
  <si>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</si>
  <si>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</si>
  <si>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</si>
  <si>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</si>
  <si>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</si>
  <si>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</si>
  <si>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</si>
  <si>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</si>
  <si>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</si>
  <si>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</si>
  <si>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</si>
  <si>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</si>
  <si>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</si>
  <si>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</si>
  <si>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</si>
  <si>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</si>
  <si>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</si>
  <si>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</si>
  <si>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</si>
  <si>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</si>
  <si>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</si>
  <si>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</si>
  <si>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</si>
  <si>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</si>
  <si>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</si>
  <si>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</si>
  <si>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</si>
  <si>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</si>
  <si>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</si>
  <si>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</si>
  <si>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</si>
  <si>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</si>
  <si>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</si>
  <si>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</si>
  <si>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</si>
  <si>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</si>
  <si>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</si>
  <si>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</si>
  <si>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</si>
  <si>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</si>
  <si>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</si>
  <si>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</si>
  <si>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</si>
  <si>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</si>
  <si>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</si>
  <si>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</si>
  <si>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</si>
  <si>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</si>
  <si>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</si>
  <si>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</si>
  <si>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</si>
  <si>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</si>
  <si>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</si>
  <si>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</si>
  <si>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</si>
  <si>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</si>
  <si>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</si>
  <si>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</si>
  <si>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</si>
  <si>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</si>
  <si>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</si>
  <si>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</si>
  <si>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</si>
  <si>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</si>
  <si>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</si>
  <si>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</si>
  <si>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</si>
  <si>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</si>
  <si>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</si>
  <si>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</si>
  <si>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</si>
  <si>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</si>
  <si>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</si>
  <si>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</si>
  <si>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</si>
  <si>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</si>
  <si>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</si>
  <si>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</si>
  <si>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</si>
  <si>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</si>
  <si>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</si>
  <si>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</si>
  <si>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</si>
  <si>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</si>
  <si>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</si>
  <si>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</si>
  <si>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</si>
  <si>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</si>
  <si>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</si>
  <si>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</si>
  <si>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</si>
  <si>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</si>
  <si>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</si>
  <si>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</si>
  <si>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</si>
  <si>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</si>
  <si>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</si>
  <si>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</si>
  <si>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</si>
  <si>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</si>
  <si>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</si>
  <si>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</si>
  <si>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</si>
  <si>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</si>
  <si>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</si>
  <si>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</si>
  <si>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</si>
  <si>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</si>
  <si>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</si>
  <si>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</si>
  <si>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</si>
  <si>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</si>
  <si>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</si>
  <si>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</si>
  <si>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</si>
  <si>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</si>
  <si>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</si>
  <si>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</si>
  <si>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</si>
  <si>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</si>
  <si>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</si>
  <si>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</si>
  <si>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</si>
  <si>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</si>
  <si>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</si>
  <si>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</si>
  <si>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</si>
  <si>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</si>
  <si>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</si>
  <si>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</si>
  <si>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</si>
  <si>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</si>
  <si>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</si>
  <si>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</si>
  <si>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</si>
  <si>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</si>
  <si>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</si>
  <si>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</si>
  <si>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</si>
  <si>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</si>
  <si>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</si>
  <si>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</si>
  <si>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</si>
  <si>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</si>
  <si>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</si>
  <si>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</si>
  <si>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</si>
  <si>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</si>
  <si>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</si>
  <si>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</si>
  <si>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</si>
  <si>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</si>
  <si>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</si>
  <si>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</si>
  <si>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</si>
  <si>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</si>
  <si>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</si>
  <si>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</si>
  <si>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</si>
  <si>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</si>
  <si>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</si>
  <si>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</si>
  <si>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</si>
  <si>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</si>
  <si>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</si>
  <si>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</si>
  <si>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</si>
  <si>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</si>
  <si>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</si>
  <si>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</si>
  <si>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</si>
  <si>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</si>
  <si>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</si>
  <si>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</si>
  <si>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</si>
  <si>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</si>
  <si>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</si>
  <si>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</si>
  <si>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</si>
  <si>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</si>
  <si>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</si>
  <si>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</si>
  <si>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</si>
  <si>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</si>
  <si>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</si>
  <si>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</si>
  <si>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</si>
  <si>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</si>
  <si>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</si>
  <si>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</si>
  <si>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</si>
  <si>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</si>
  <si>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</si>
  <si>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</si>
  <si>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</si>
  <si>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</si>
  <si>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</si>
  <si>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</si>
  <si>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</si>
  <si>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</si>
  <si>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</si>
  <si>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</si>
  <si>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</si>
  <si>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</si>
  <si>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</si>
  <si>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</si>
  <si>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</si>
  <si>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</si>
  <si>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</si>
  <si>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</si>
  <si>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</si>
  <si>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</si>
  <si>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</si>
  <si>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</si>
  <si>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</si>
  <si>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</si>
  <si>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</si>
  <si>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</si>
  <si>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</si>
  <si>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</si>
  <si>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</si>
  <si>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</si>
  <si>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</si>
  <si>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</si>
  <si>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</si>
  <si>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</si>
  <si>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</si>
  <si>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</si>
  <si>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</si>
  <si>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</si>
  <si>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</si>
  <si>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</si>
  <si>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</si>
  <si>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</si>
  <si>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</si>
  <si>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</si>
  <si>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</si>
  <si>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</si>
  <si>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</si>
  <si>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</si>
  <si>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</si>
  <si>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</si>
  <si>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</si>
  <si>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</si>
  <si>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</si>
  <si>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</si>
  <si>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</si>
  <si>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</si>
  <si>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</si>
  <si>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</si>
  <si>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</si>
  <si>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</si>
  <si>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</si>
  <si>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</si>
  <si>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</si>
  <si>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</si>
  <si>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</si>
  <si>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</si>
  <si>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</si>
  <si>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</si>
  <si>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</si>
  <si>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</si>
  <si>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</si>
  <si>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</si>
  <si>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</si>
  <si>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</si>
  <si>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</si>
  <si>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</si>
  <si>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</si>
  <si>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</si>
  <si>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</si>
  <si>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</si>
  <si>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</si>
  <si>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</si>
  <si>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</si>
  <si>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</si>
  <si>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</si>
  <si>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</si>
  <si>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</si>
  <si>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</si>
  <si>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</si>
  <si>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</si>
  <si>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</si>
  <si>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</si>
  <si>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</si>
  <si>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</si>
  <si>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</si>
  <si>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</si>
  <si>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</si>
  <si>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</si>
  <si>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</si>
  <si>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</si>
  <si>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</si>
  <si>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</si>
  <si>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</si>
  <si>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</si>
  <si>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</si>
  <si>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</si>
  <si>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</si>
  <si>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</si>
  <si>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</si>
  <si>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</si>
  <si>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</si>
  <si>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</si>
  <si>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</si>
  <si>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</si>
  <si>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</si>
  <si>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</si>
  <si>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</si>
  <si>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</si>
  <si>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</si>
  <si>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</si>
  <si>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</si>
  <si>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</si>
  <si>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</si>
  <si>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</si>
  <si>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</si>
  <si>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</si>
  <si>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</si>
  <si>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</si>
  <si>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</si>
  <si>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</si>
  <si>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</si>
  <si>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</si>
  <si>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</si>
  <si>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</si>
  <si>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</si>
  <si>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</si>
  <si>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</si>
  <si>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</si>
  <si>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</si>
  <si>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</si>
  <si>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</si>
  <si>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</si>
  <si>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</si>
  <si>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</si>
  <si>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</si>
  <si>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</si>
  <si>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</si>
  <si>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</si>
  <si>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</si>
  <si>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</si>
  <si>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</si>
  <si>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</si>
  <si>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</si>
  <si>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</si>
  <si>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</si>
  <si>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</si>
  <si>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</si>
  <si>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</si>
  <si>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</si>
  <si>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</si>
  <si>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</si>
  <si>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</si>
  <si>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</si>
  <si>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</si>
  <si>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</si>
  <si>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</si>
  <si>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</si>
  <si>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</si>
  <si>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</si>
  <si>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</si>
  <si>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</si>
  <si>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</si>
  <si>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</si>
  <si>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</si>
  <si>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</si>
  <si>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</si>
  <si>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</si>
  <si>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</si>
  <si>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</si>
  <si>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</si>
  <si>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</si>
  <si>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</si>
  <si>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</si>
  <si>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</si>
  <si>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</si>
  <si>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</si>
  <si>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</si>
  <si>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</si>
  <si>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</si>
  <si>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</si>
  <si>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</si>
  <si>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</si>
  <si>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</si>
  <si>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</si>
  <si>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</si>
  <si>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</si>
  <si>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</si>
  <si>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</si>
  <si>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</si>
  <si>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</si>
  <si>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</si>
  <si>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</si>
  <si>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</si>
  <si>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</si>
  <si>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</si>
  <si>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</si>
  <si>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</si>
  <si>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</si>
  <si>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</si>
  <si>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</si>
  <si>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</si>
  <si>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</si>
  <si>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</si>
  <si>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</si>
  <si>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</si>
  <si>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</si>
  <si>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</si>
  <si>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</si>
  <si>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</si>
  <si>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</si>
  <si>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</si>
  <si>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</si>
  <si>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</si>
  <si>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</si>
  <si>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</si>
  <si>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</si>
  <si>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</si>
  <si>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</si>
  <si>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</si>
  <si>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</si>
  <si>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</si>
  <si>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</si>
  <si>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</si>
  <si>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</si>
  <si>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</si>
  <si>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</si>
  <si>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</si>
  <si>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</si>
  <si>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</si>
  <si>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</si>
  <si>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</si>
  <si>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</si>
  <si>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</si>
  <si>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</si>
  <si>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</si>
  <si>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</si>
  <si>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</si>
  <si>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</si>
  <si>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</si>
  <si>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</si>
  <si>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</si>
  <si>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</si>
  <si>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</si>
  <si>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</si>
  <si>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</si>
  <si>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</si>
  <si>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</si>
  <si>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</si>
  <si>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</si>
  <si>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</si>
  <si>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</si>
  <si>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</si>
  <si>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</si>
  <si>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</si>
  <si>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</si>
  <si>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</si>
  <si>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</si>
  <si>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</si>
  <si>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</si>
  <si>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</si>
  <si>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</si>
  <si>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</si>
  <si>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</si>
  <si>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</si>
  <si>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</si>
  <si>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</si>
  <si>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</si>
  <si>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</si>
  <si>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</si>
  <si>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</si>
  <si>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</si>
  <si>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</si>
  <si>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</si>
  <si>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</si>
  <si>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</si>
  <si>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</si>
  <si>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</si>
  <si>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</si>
  <si>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</si>
  <si>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</si>
  <si>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</si>
  <si>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</si>
  <si>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</si>
  <si>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</si>
  <si>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</si>
  <si>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</si>
  <si>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</si>
  <si>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</si>
  <si>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</si>
  <si>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</si>
  <si>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</si>
  <si>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</si>
  <si>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</si>
  <si>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</si>
  <si>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</si>
  <si>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</si>
  <si>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</si>
  <si>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</si>
  <si>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</si>
  <si>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</si>
  <si>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</si>
  <si>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</si>
  <si>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</si>
  <si>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</si>
  <si>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</si>
  <si>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</si>
  <si>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</si>
  <si>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</si>
  <si>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</si>
  <si>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</si>
  <si>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</si>
  <si>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</si>
  <si>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</si>
  <si>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</si>
  <si>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</si>
  <si>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</si>
  <si>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</si>
  <si>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</si>
  <si>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</si>
  <si>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</si>
  <si>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</si>
  <si>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</si>
  <si>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</si>
  <si>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</si>
  <si>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</si>
  <si>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</si>
  <si>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</si>
  <si>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</si>
  <si>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</si>
  <si>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</si>
  <si>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</si>
  <si>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</si>
  <si>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</si>
  <si>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</si>
  <si>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</si>
  <si>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</si>
  <si>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</si>
  <si>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</si>
  <si>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</si>
  <si>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</si>
  <si>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</si>
  <si>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</si>
  <si>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</si>
  <si>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</si>
  <si>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</si>
  <si>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</si>
  <si>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</si>
  <si>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</si>
  <si>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</si>
  <si>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</si>
  <si>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</si>
  <si>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</si>
  <si>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</si>
  <si>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</si>
  <si>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</si>
  <si>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</si>
  <si>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</si>
  <si>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</si>
  <si>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</si>
  <si>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</si>
  <si>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</si>
  <si>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</si>
  <si>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</si>
  <si>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</si>
  <si>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</si>
  <si>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</si>
  <si>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</si>
  <si>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</si>
  <si>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</si>
  <si>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</si>
  <si>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</si>
  <si>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</si>
  <si>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</si>
  <si>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</si>
  <si>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</si>
  <si>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</si>
  <si>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</si>
  <si>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</si>
  <si>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</si>
  <si>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</si>
  <si>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</si>
  <si>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</si>
  <si>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</si>
  <si>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</si>
  <si>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</si>
  <si>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</si>
  <si>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</si>
  <si>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</si>
  <si>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</si>
  <si>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</si>
  <si>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</si>
  <si>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</si>
  <si>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</si>
  <si>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</si>
  <si>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</si>
  <si>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</si>
  <si>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</si>
  <si>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</si>
  <si>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</si>
  <si>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</si>
  <si>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</si>
  <si>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</si>
  <si>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</si>
  <si>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</si>
  <si>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</si>
  <si>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</si>
  <si>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</si>
  <si>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</si>
  <si>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</si>
  <si>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</si>
  <si>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</si>
  <si>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</si>
  <si>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</si>
  <si>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</si>
  <si>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</si>
  <si>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</si>
  <si>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</si>
  <si>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</si>
  <si>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</si>
  <si>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</si>
  <si>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</si>
  <si>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</si>
  <si>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</si>
  <si>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</si>
  <si>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</si>
  <si>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</si>
  <si>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</si>
  <si>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</si>
  <si>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</si>
  <si>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</si>
  <si>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</si>
  <si>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</si>
  <si>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</si>
  <si>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</si>
  <si>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</si>
  <si>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</si>
  <si>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</si>
  <si>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</si>
  <si>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</si>
  <si>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</si>
  <si>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</si>
  <si>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</si>
  <si>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</si>
  <si>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</si>
  <si>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</si>
  <si>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</si>
  <si>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</si>
  <si>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</si>
  <si>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</si>
  <si>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</si>
  <si>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</si>
  <si>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</si>
  <si>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</si>
  <si>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</si>
  <si>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</si>
  <si>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</si>
  <si>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</si>
  <si>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</si>
  <si>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</si>
  <si>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</si>
  <si>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</si>
  <si>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</si>
  <si>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</si>
  <si>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</si>
  <si>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</si>
  <si>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</si>
  <si>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</si>
  <si>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</si>
  <si>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</si>
  <si>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</si>
  <si>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</si>
  <si>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</si>
  <si>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</si>
  <si>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</si>
  <si>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</si>
  <si>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</si>
  <si>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</si>
  <si>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</si>
  <si>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</si>
  <si>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</si>
  <si>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</si>
  <si>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</si>
  <si>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</si>
  <si>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</si>
  <si>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</si>
  <si>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</si>
  <si>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</si>
  <si>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</si>
  <si>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</si>
  <si>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</si>
  <si>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</si>
  <si>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</si>
  <si>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</si>
  <si>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</si>
  <si>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</si>
  <si>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</si>
  <si>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</si>
  <si>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</si>
  <si>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</si>
  <si>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</si>
  <si>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</si>
  <si>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</si>
  <si>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</si>
  <si>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</si>
  <si>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</si>
  <si>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</si>
  <si>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</si>
  <si>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</si>
  <si>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</si>
  <si>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</si>
  <si>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</si>
  <si>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</si>
  <si>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</si>
  <si>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</si>
  <si>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</si>
  <si>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</si>
  <si>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</si>
  <si>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</si>
  <si>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</si>
  <si>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</si>
  <si>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</si>
  <si>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</si>
  <si>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</si>
  <si>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</si>
  <si>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</si>
  <si>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</si>
  <si>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</si>
  <si>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</si>
  <si>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</si>
  <si>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</si>
  <si>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</si>
  <si>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</si>
  <si>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</si>
  <si>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</si>
  <si>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</si>
  <si>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</si>
  <si>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</si>
  <si>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</si>
  <si>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</si>
  <si>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</si>
  <si>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</si>
  <si>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</si>
  <si>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</si>
  <si>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</si>
  <si>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</si>
  <si>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</si>
  <si>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</si>
  <si>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</si>
  <si>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</si>
  <si>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</si>
  <si>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</si>
  <si>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</si>
  <si>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</si>
  <si>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</si>
  <si>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</si>
  <si>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</si>
  <si>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</si>
  <si>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</si>
  <si>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</si>
  <si>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</si>
  <si>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</si>
  <si>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</si>
  <si>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</si>
  <si>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</si>
  <si>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</si>
  <si>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</si>
  <si>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</si>
  <si>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</si>
  <si>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</si>
  <si>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</si>
  <si>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</si>
  <si>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</si>
  <si>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</si>
  <si>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</si>
  <si>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</si>
  <si>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</si>
  <si>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</si>
  <si>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</si>
  <si>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</si>
  <si>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</si>
  <si>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</si>
  <si>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</si>
  <si>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</si>
  <si>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</si>
  <si>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</si>
  <si>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</si>
  <si>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</si>
  <si>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</si>
  <si>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</si>
  <si>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</si>
  <si>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</si>
  <si>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</si>
  <si>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</si>
  <si>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</si>
  <si>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</si>
  <si>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</si>
  <si>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</si>
  <si>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</si>
  <si>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</si>
  <si>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</si>
  <si>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</si>
  <si>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</si>
  <si>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</si>
  <si>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</si>
  <si>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</si>
  <si>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</si>
  <si>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</si>
  <si>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</si>
  <si>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</si>
  <si>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</si>
  <si>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</si>
  <si>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</si>
  <si>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</si>
  <si>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</si>
  <si>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</si>
  <si>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</si>
  <si>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</si>
  <si>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</si>
  <si>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</si>
  <si>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</si>
  <si>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</si>
  <si>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</si>
  <si>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</si>
  <si>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</si>
  <si>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</si>
  <si>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</si>
  <si>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</si>
  <si>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</si>
  <si>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</si>
  <si>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</si>
  <si>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</si>
  <si>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</si>
  <si>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</si>
  <si>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</si>
  <si>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</si>
  <si>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</si>
  <si>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</si>
  <si>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</si>
  <si>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</si>
  <si>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</si>
  <si>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</si>
  <si>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</si>
  <si>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</si>
  <si>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</si>
  <si>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</si>
  <si>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</si>
  <si>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</si>
  <si>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</si>
  <si>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</si>
  <si>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</si>
  <si>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</si>
  <si>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</si>
  <si>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</si>
  <si>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</si>
  <si>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</si>
  <si>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</si>
  <si>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</si>
  <si>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</si>
  <si>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</si>
  <si>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</si>
  <si>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</si>
  <si>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</si>
  <si>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</si>
  <si>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</si>
  <si>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</si>
  <si>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</si>
  <si>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</si>
  <si>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</si>
  <si>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</si>
  <si>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</si>
  <si>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</si>
  <si>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</si>
  <si>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</si>
  <si>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</si>
  <si>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</si>
  <si>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</si>
  <si>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</si>
  <si>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</si>
  <si>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</si>
  <si>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</si>
  <si>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</si>
  <si>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</si>
  <si>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</si>
  <si>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</si>
  <si>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</si>
  <si>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</si>
  <si>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</si>
  <si>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</si>
  <si>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</si>
  <si>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</si>
  <si>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</si>
  <si>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</si>
  <si>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</si>
  <si>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</si>
  <si>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</si>
  <si>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</si>
  <si>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</si>
  <si>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</si>
  <si>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</si>
  <si>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</si>
  <si>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</si>
  <si>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</si>
  <si>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</si>
  <si>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</si>
  <si>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</si>
  <si>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</si>
  <si>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</si>
  <si>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</si>
  <si>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</si>
  <si>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</si>
  <si>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</si>
  <si>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</si>
  <si>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</si>
  <si>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</si>
  <si>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</si>
  <si>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</si>
  <si>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</si>
  <si>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</si>
  <si>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</si>
  <si>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</si>
  <si>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</si>
  <si>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</si>
  <si>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</si>
  <si>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</si>
  <si>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</si>
  <si>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</si>
  <si>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</si>
  <si>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</si>
  <si>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</si>
  <si>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</si>
  <si>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</si>
  <si>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</si>
  <si>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</si>
  <si>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</si>
  <si>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</si>
  <si>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</si>
  <si>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</si>
  <si>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</si>
  <si>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</si>
  <si>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</si>
  <si>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</si>
  <si>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</si>
  <si>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</si>
  <si>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</si>
  <si>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</si>
  <si>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</si>
  <si>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</si>
  <si>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</si>
  <si>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</si>
  <si>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</si>
  <si>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</si>
  <si>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</si>
  <si>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</si>
  <si>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</si>
  <si>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</si>
  <si>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</si>
  <si>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</si>
  <si>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</si>
  <si>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</si>
  <si>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</si>
  <si>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</si>
  <si>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</si>
  <si>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</si>
  <si>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</si>
  <si>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</si>
  <si>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</si>
  <si>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</si>
  <si>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</si>
  <si>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</si>
  <si>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</si>
  <si>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</si>
  <si>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</si>
  <si>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</si>
  <si>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</si>
  <si>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</si>
  <si>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</si>
  <si>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</si>
  <si>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</si>
  <si>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</si>
  <si>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</si>
  <si>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</si>
  <si>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</si>
  <si>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</si>
  <si>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</si>
  <si>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</si>
  <si>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</si>
  <si>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</si>
  <si>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</si>
  <si>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</si>
  <si>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</si>
  <si>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</si>
  <si>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</si>
  <si>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</si>
  <si>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</si>
  <si>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</si>
  <si>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</si>
  <si>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</si>
  <si>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</si>
  <si>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</si>
  <si>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</si>
  <si>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</si>
  <si>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</si>
  <si>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</si>
  <si>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</si>
  <si>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</si>
  <si>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</si>
  <si>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</si>
  <si>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</si>
  <si>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</si>
  <si>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</si>
  <si>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</si>
  <si>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</si>
  <si>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</si>
  <si>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</si>
  <si>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</si>
  <si>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</si>
  <si>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</si>
  <si>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</si>
  <si>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</si>
  <si>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</si>
  <si>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</si>
  <si>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</si>
  <si>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</si>
  <si>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</si>
  <si>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</si>
  <si>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</si>
  <si>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</si>
  <si>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</si>
  <si>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</si>
  <si>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</si>
  <si>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</si>
  <si>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</si>
  <si>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</si>
  <si>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</si>
  <si>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</si>
  <si>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</si>
  <si>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</si>
  <si>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</si>
  <si>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</si>
  <si>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</si>
  <si>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</si>
  <si>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</si>
  <si>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</si>
  <si>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</si>
  <si>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</si>
  <si>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</si>
  <si>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</si>
  <si>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</si>
  <si>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</si>
  <si>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</si>
  <si>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</si>
  <si>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</si>
  <si>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</si>
  <si>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</si>
  <si>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</si>
  <si>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</si>
  <si>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</si>
  <si>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</si>
  <si>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</si>
  <si>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</si>
  <si>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</si>
  <si>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</si>
  <si>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</si>
  <si>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</si>
  <si>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</si>
  <si>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</si>
  <si>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</si>
  <si>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</si>
  <si>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</si>
  <si>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</si>
  <si>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</si>
  <si>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</si>
  <si>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</si>
  <si>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</si>
  <si>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</si>
  <si>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</si>
  <si>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</si>
  <si>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</si>
  <si>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</si>
  <si>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</si>
  <si>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</si>
  <si>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</si>
  <si>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</si>
  <si>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</si>
  <si>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</si>
  <si>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</si>
  <si>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</si>
  <si>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</si>
  <si>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</si>
  <si>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</si>
  <si>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</si>
  <si>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</si>
  <si>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</si>
  <si>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</si>
  <si>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</si>
  <si>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</si>
  <si>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</si>
  <si>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</si>
  <si>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</si>
  <si>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</si>
  <si>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</si>
  <si>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</si>
  <si>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</si>
  <si>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</si>
  <si>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</si>
  <si>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</si>
  <si>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</si>
  <si>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</si>
  <si>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</si>
  <si>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</si>
  <si>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</si>
  <si>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</si>
  <si>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</si>
  <si>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</si>
  <si>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</si>
  <si>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</si>
  <si>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</si>
  <si>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</si>
  <si>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</si>
  <si>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</si>
  <si>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</si>
  <si>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</si>
  <si>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</si>
  <si>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</si>
  <si>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</si>
  <si>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</si>
  <si>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</si>
  <si>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</si>
  <si>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</si>
  <si>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</si>
  <si>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</si>
  <si>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</si>
  <si>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</si>
  <si>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</si>
  <si>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</si>
  <si>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</si>
  <si>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</si>
  <si>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</si>
  <si>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</si>
  <si>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</si>
  <si>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</si>
  <si>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</si>
  <si>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</si>
  <si>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</si>
  <si>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</si>
  <si>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</si>
  <si>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</si>
  <si>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</si>
  <si>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</si>
  <si>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</si>
  <si>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</si>
  <si>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</si>
  <si>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</si>
  <si>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</si>
  <si>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</si>
  <si>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</si>
  <si>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</si>
  <si>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</si>
  <si>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</si>
  <si>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</si>
  <si>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</si>
  <si>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</si>
  <si>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</si>
  <si>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</si>
  <si>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</si>
  <si>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</si>
  <si>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</si>
  <si>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</si>
  <si>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</si>
  <si>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</si>
  <si>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</si>
  <si>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</si>
  <si>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</si>
  <si>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</si>
  <si>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</si>
  <si>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</si>
  <si>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</si>
  <si>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</si>
  <si>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</si>
  <si>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</si>
  <si>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</si>
  <si>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</si>
  <si>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</si>
  <si>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</si>
  <si>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</si>
  <si>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</si>
  <si>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</si>
  <si>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</si>
  <si>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</si>
  <si>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</si>
  <si>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</si>
  <si>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</si>
  <si>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</si>
  <si>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</si>
  <si>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</si>
  <si>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</si>
  <si>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</si>
  <si>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</si>
  <si>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</si>
  <si>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</si>
  <si>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</si>
  <si>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</si>
  <si>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</si>
  <si>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</si>
  <si>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</si>
  <si>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</si>
  <si>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</si>
  <si>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</si>
  <si>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</si>
  <si>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</si>
  <si>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</si>
  <si>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</si>
  <si>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</si>
  <si>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</si>
  <si>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</si>
  <si>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</si>
  <si>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</si>
  <si>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</si>
  <si>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</si>
  <si>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</si>
  <si>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</si>
  <si>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</si>
  <si>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</si>
  <si>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</si>
  <si>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</si>
  <si>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</si>
  <si>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</si>
  <si>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</si>
  <si>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</si>
  <si>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</si>
  <si>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</si>
  <si>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</si>
  <si>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</si>
  <si>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</si>
  <si>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</si>
  <si>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</si>
  <si>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</si>
  <si>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</si>
  <si>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</si>
  <si>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</si>
  <si>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</si>
  <si>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</si>
  <si>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</si>
  <si>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</si>
  <si>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</si>
  <si>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</si>
  <si>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</si>
  <si>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</si>
  <si>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</si>
  <si>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</si>
  <si>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</si>
  <si>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</si>
  <si>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</si>
  <si>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</si>
  <si>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</si>
  <si>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</si>
  <si>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</si>
  <si>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</si>
  <si>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</si>
  <si>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</si>
  <si>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</si>
  <si>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</si>
  <si>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</si>
  <si>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</si>
  <si>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</si>
  <si>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</si>
  <si>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</si>
  <si>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</si>
  <si>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</si>
  <si>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</si>
  <si>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</si>
  <si>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</si>
  <si>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</si>
  <si>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</si>
  <si>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</si>
  <si>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</si>
  <si>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</si>
  <si>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</si>
  <si>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</si>
  <si>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</si>
  <si>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</si>
  <si>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</si>
  <si>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</si>
  <si>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</si>
  <si>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</si>
  <si>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</si>
  <si>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</si>
  <si>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</si>
  <si>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</si>
  <si>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</si>
  <si>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</si>
  <si>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</si>
  <si>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</si>
  <si>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</si>
  <si>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</si>
  <si>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</si>
  <si>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</si>
  <si>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</si>
  <si>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</si>
  <si>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</si>
  <si>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</si>
  <si>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</si>
  <si>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</si>
  <si>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</si>
  <si>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</si>
  <si>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</si>
  <si>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</si>
  <si>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</si>
  <si>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</si>
  <si>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</si>
  <si>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</si>
  <si>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</si>
  <si>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</si>
  <si>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</si>
  <si>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</si>
  <si>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</si>
  <si>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</si>
  <si>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</si>
  <si>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</si>
  <si>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</si>
  <si>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</si>
  <si>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</si>
  <si>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</si>
  <si>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</si>
  <si>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</si>
  <si>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</si>
  <si>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</si>
  <si>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</si>
  <si>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</si>
  <si>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</si>
  <si>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</si>
  <si>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</si>
  <si>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</si>
  <si>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</si>
  <si>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</si>
  <si>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</si>
  <si>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</si>
  <si>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</si>
  <si>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</si>
  <si>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</si>
  <si>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</si>
  <si>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</si>
  <si>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</si>
  <si>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</si>
  <si>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</si>
  <si>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</si>
  <si>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</si>
  <si>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</si>
  <si>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</si>
  <si>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</si>
  <si>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</si>
  <si>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</si>
  <si>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</si>
  <si>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</si>
  <si>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</si>
  <si>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</si>
  <si>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</si>
  <si>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</si>
  <si>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</si>
  <si>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</si>
  <si>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</si>
  <si>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</si>
  <si>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</si>
  <si>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</si>
  <si>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</si>
  <si>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</si>
  <si>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</si>
  <si>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</si>
  <si>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</si>
  <si>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</si>
  <si>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</si>
  <si>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</si>
  <si>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</si>
  <si>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</si>
  <si>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</si>
  <si>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</si>
  <si>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</si>
  <si>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</si>
  <si>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</si>
  <si>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</si>
  <si>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</si>
  <si>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</si>
  <si>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</si>
  <si>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</si>
  <si>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</si>
  <si>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</si>
  <si>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</si>
  <si>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</si>
  <si>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</si>
  <si>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</si>
  <si>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</si>
  <si>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</si>
  <si>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</si>
  <si>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</si>
  <si>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</si>
  <si>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</si>
  <si>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</si>
  <si>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</si>
  <si>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</si>
  <si>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</si>
  <si>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</si>
  <si>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</si>
  <si>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</si>
  <si>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</si>
  <si>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</si>
  <si>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</si>
  <si>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</si>
  <si>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</si>
  <si>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</si>
  <si>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</si>
  <si>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</si>
  <si>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</si>
  <si>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</si>
  <si>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</si>
  <si>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</si>
  <si>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</si>
  <si>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</si>
  <si>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</si>
  <si>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</si>
  <si>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</si>
  <si>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</si>
  <si>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</si>
  <si>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</si>
  <si>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</si>
  <si>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</si>
  <si>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</si>
  <si>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</si>
  <si>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</si>
  <si>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</si>
  <si>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</si>
  <si>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</si>
  <si>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</si>
  <si>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</si>
  <si>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</si>
  <si>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</si>
  <si>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</si>
  <si>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</si>
  <si>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</si>
  <si>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</si>
  <si>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</si>
  <si>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</si>
  <si>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</si>
  <si>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</si>
  <si>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</si>
  <si>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</si>
  <si>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</si>
  <si>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</si>
  <si>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</si>
  <si>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</si>
  <si>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</si>
  <si>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</si>
  <si>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</si>
  <si>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</si>
  <si>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</si>
  <si>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</si>
  <si>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</si>
  <si>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</si>
  <si>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</si>
  <si>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</si>
  <si>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</si>
  <si>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</si>
  <si>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</si>
  <si>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</si>
  <si>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</si>
  <si>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</si>
  <si>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</si>
  <si>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</si>
  <si>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</si>
  <si>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</si>
  <si>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</si>
  <si>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</si>
  <si>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</si>
  <si>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</si>
  <si>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</si>
  <si>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</si>
  <si>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</si>
  <si>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</si>
  <si>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</si>
  <si>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</si>
  <si>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</si>
  <si>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</si>
  <si>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</si>
  <si>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</si>
  <si>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</si>
  <si>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</si>
  <si>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</si>
  <si>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</si>
  <si>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</si>
  <si>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</si>
  <si>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</si>
  <si>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</si>
  <si>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</si>
  <si>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</si>
  <si>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</si>
  <si>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</si>
  <si>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</si>
  <si>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</si>
  <si>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</si>
  <si>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</si>
  <si>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</si>
  <si>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</si>
  <si>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</si>
  <si>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</si>
  <si>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</si>
  <si>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</si>
  <si>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</si>
  <si>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</si>
  <si>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</si>
  <si>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</si>
  <si>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</si>
  <si>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</si>
  <si>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</si>
  <si>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</si>
  <si>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</si>
  <si>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</si>
  <si>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</si>
  <si>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</si>
  <si>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</si>
  <si>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</si>
  <si>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</si>
  <si>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</si>
  <si>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</si>
  <si>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</si>
  <si>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</si>
  <si>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</si>
  <si>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</si>
  <si>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</si>
  <si>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</si>
  <si>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</si>
  <si>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</si>
  <si>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</si>
  <si>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</si>
  <si>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</si>
  <si>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</si>
  <si>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</si>
  <si>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</si>
  <si>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</si>
  <si>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</si>
  <si>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</si>
  <si>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</si>
  <si>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</si>
  <si>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</si>
  <si>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</si>
  <si>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</si>
  <si>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</si>
  <si>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</si>
  <si>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</si>
  <si>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</si>
  <si>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</si>
  <si>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</si>
  <si>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</si>
  <si>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</si>
  <si>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</si>
  <si>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</si>
  <si>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</si>
  <si>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</si>
  <si>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</si>
  <si>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</si>
  <si>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</si>
  <si>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</si>
  <si>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</si>
  <si>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</si>
  <si>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</si>
  <si>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</si>
  <si>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</si>
  <si>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</si>
  <si>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</si>
  <si>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</si>
  <si>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</si>
  <si>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</si>
  <si>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</si>
  <si>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</si>
  <si>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</si>
  <si>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</si>
  <si>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</si>
  <si>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</si>
  <si>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</si>
  <si>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</si>
  <si>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</si>
  <si>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</si>
  <si>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</si>
  <si>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</si>
  <si>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</si>
  <si>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</si>
  <si>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</si>
  <si>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</si>
  <si>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</si>
  <si>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</si>
  <si>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</si>
  <si>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</si>
  <si>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</si>
  <si>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</si>
  <si>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</si>
  <si>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</si>
  <si>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</si>
  <si>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</si>
  <si>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</si>
  <si>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</si>
  <si>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</si>
  <si>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</si>
  <si>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</si>
  <si>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</si>
  <si>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</si>
  <si>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</si>
  <si>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</si>
  <si>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</si>
  <si>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</si>
  <si>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</si>
  <si>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</si>
  <si>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</si>
  <si>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</si>
  <si>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</si>
  <si>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</si>
  <si>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</si>
  <si>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</si>
  <si>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</si>
  <si>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</si>
  <si>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</si>
  <si>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</si>
  <si>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</si>
  <si>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</si>
  <si>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</si>
  <si>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</si>
  <si>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</si>
  <si>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</si>
  <si>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</si>
  <si>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</si>
  <si>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</si>
  <si>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</si>
  <si>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</si>
  <si>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</si>
  <si>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</si>
  <si>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</si>
  <si>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</si>
  <si>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</si>
  <si>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</si>
  <si>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</si>
  <si>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</si>
  <si>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</si>
  <si>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</si>
  <si>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</si>
  <si>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</si>
  <si>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</si>
  <si>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</si>
  <si>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</si>
  <si>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</si>
  <si>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</si>
  <si>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</si>
  <si>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</si>
  <si>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</si>
  <si>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</si>
  <si>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</si>
  <si>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</si>
  <si>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</si>
  <si>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</si>
  <si>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</si>
  <si>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</si>
  <si>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</si>
  <si>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</si>
  <si>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</si>
  <si>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</si>
  <si>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</si>
  <si>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</si>
  <si>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</si>
  <si>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</si>
  <si>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</si>
  <si>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</si>
  <si>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</si>
  <si>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</si>
  <si>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</si>
  <si>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</si>
  <si>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</si>
  <si>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</si>
  <si>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</si>
  <si>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</si>
  <si>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</si>
  <si>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</si>
  <si>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</si>
  <si>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</si>
  <si>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</si>
  <si>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</si>
  <si>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</si>
  <si>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</si>
  <si>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</si>
  <si>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</si>
  <si>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</si>
  <si>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</si>
  <si>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</si>
  <si>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</si>
  <si>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</si>
  <si>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</si>
  <si>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</si>
  <si>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</si>
  <si>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</si>
  <si>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</si>
  <si>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</si>
  <si>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</si>
  <si>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</si>
  <si>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</si>
  <si>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</si>
  <si>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</si>
  <si>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</si>
  <si>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</si>
  <si>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</si>
  <si>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</si>
  <si>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</si>
  <si>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</si>
  <si>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</si>
  <si>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</si>
  <si>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</si>
  <si>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</si>
  <si>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</si>
  <si>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</si>
  <si>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</si>
  <si>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</si>
  <si>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</si>
  <si>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</si>
  <si>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</si>
  <si>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</si>
  <si>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</si>
  <si>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</si>
  <si>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</si>
  <si>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</si>
  <si>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</si>
  <si>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</si>
  <si>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</si>
  <si>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</si>
  <si>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</si>
  <si>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</si>
  <si>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</si>
  <si>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</si>
  <si>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</si>
  <si>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</si>
  <si>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</si>
  <si>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</si>
  <si>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</si>
  <si>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</si>
  <si>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</si>
  <si>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</si>
  <si>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</si>
  <si>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</si>
  <si>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</si>
  <si>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</si>
  <si>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</si>
  <si>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</si>
  <si>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</si>
  <si>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</si>
  <si>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</si>
  <si>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</si>
  <si>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</si>
  <si>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</si>
  <si>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</si>
  <si>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</si>
  <si>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</si>
  <si>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</si>
  <si>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</si>
  <si>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</si>
  <si>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</si>
  <si>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</si>
  <si>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</si>
  <si>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</si>
  <si>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</si>
  <si>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</si>
  <si>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</si>
  <si>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</si>
  <si>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</si>
  <si>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</si>
  <si>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</si>
  <si>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</si>
  <si>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</si>
  <si>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</si>
  <si>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</si>
  <si>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</si>
  <si>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</si>
  <si>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</si>
  <si>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</si>
  <si>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</si>
  <si>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</si>
  <si>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</si>
  <si>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</si>
  <si>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</si>
  <si>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</si>
  <si>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</si>
  <si>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</si>
  <si>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</si>
  <si>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</si>
  <si>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</si>
  <si>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</si>
  <si>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</si>
  <si>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</si>
  <si>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</si>
  <si>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</si>
  <si>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</si>
  <si>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</si>
  <si>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</si>
  <si>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</si>
  <si>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</si>
  <si>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</si>
  <si>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</si>
  <si>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</si>
  <si>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</si>
  <si>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</si>
  <si>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</si>
  <si>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</si>
  <si>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</si>
  <si>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</si>
  <si>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</si>
  <si>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</si>
  <si>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</si>
  <si>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</si>
  <si>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</si>
  <si>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</si>
  <si>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</si>
  <si>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</si>
  <si>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</si>
  <si>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</si>
  <si>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</si>
  <si>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</si>
  <si>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</si>
  <si>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</si>
  <si>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</si>
  <si>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</si>
  <si>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</si>
  <si>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</si>
  <si>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</si>
  <si>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</si>
  <si>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</si>
  <si>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</si>
  <si>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</si>
  <si>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</si>
  <si>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</si>
  <si>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</si>
  <si>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</si>
  <si>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</si>
  <si>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</si>
  <si>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</si>
  <si>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</si>
  <si>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</si>
  <si>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</si>
  <si>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</si>
  <si>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</si>
  <si>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</si>
  <si>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</si>
  <si>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</si>
  <si>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</si>
  <si>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</si>
  <si>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</si>
  <si>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</si>
  <si>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</si>
  <si>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</si>
  <si>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</si>
  <si>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</si>
  <si>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</si>
  <si>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</si>
  <si>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</si>
  <si>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</si>
  <si>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</si>
  <si>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</si>
  <si>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</si>
  <si>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</si>
  <si>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</si>
  <si>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</si>
  <si>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</si>
  <si>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</si>
  <si>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</si>
  <si>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</si>
  <si>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</si>
  <si>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</si>
  <si>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</si>
  <si>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</si>
  <si>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</si>
  <si>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</si>
  <si>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</si>
  <si>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</si>
  <si>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</si>
  <si>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</si>
  <si>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</si>
  <si>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</si>
  <si>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</si>
  <si>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</si>
  <si>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</si>
  <si>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</si>
  <si>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</si>
  <si>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</si>
  <si>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</si>
  <si>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</si>
  <si>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</si>
  <si>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</si>
  <si>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</si>
  <si>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</si>
  <si>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</si>
  <si>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</si>
  <si>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</si>
  <si>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</si>
  <si>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</si>
  <si>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</si>
  <si>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</si>
  <si>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</si>
  <si>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</si>
  <si>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</si>
  <si>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</si>
  <si>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</si>
  <si>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</si>
  <si>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</si>
  <si>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</si>
  <si>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</si>
  <si>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</si>
  <si>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</si>
  <si>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</si>
  <si>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</si>
  <si>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</si>
  <si>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</si>
  <si>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</si>
  <si>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</si>
  <si>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</si>
  <si>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</si>
  <si>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</si>
  <si>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</si>
  <si>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</si>
  <si>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</si>
  <si>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</si>
  <si>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</si>
  <si>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</si>
  <si>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</si>
  <si>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</si>
  <si>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</si>
  <si>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</si>
  <si>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</si>
  <si>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</si>
  <si>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</si>
  <si>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</si>
  <si>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</si>
  <si>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</si>
  <si>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</si>
  <si>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</si>
  <si>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</si>
  <si>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</si>
  <si>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</si>
  <si>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</si>
  <si>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</si>
  <si>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</si>
  <si>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</si>
  <si>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</si>
  <si>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</si>
  <si>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</si>
  <si>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</si>
  <si>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</si>
  <si>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</si>
  <si>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</si>
  <si>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</si>
  <si>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</si>
  <si>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</si>
  <si>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</si>
  <si>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</si>
  <si>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</si>
  <si>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</si>
  <si>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</si>
  <si>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</si>
  <si>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</si>
  <si>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</si>
  <si>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</si>
  <si>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</si>
  <si>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</si>
  <si>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</si>
  <si>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</si>
  <si>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</si>
  <si>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</si>
  <si>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</si>
  <si>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</si>
  <si>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</si>
  <si>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</si>
  <si>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</si>
  <si>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</si>
  <si>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</si>
  <si>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</si>
  <si>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</si>
  <si>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</si>
  <si>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</si>
  <si>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</si>
  <si>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</si>
  <si>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</si>
  <si>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</si>
  <si>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</si>
  <si>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</si>
  <si>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</si>
  <si>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</si>
  <si>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</si>
  <si>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</si>
  <si>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</si>
  <si>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</si>
  <si>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</si>
  <si>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</si>
  <si>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</si>
  <si>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</si>
  <si>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</si>
  <si>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</si>
  <si>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</si>
  <si>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</si>
  <si>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</si>
  <si>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</si>
  <si>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</si>
  <si>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</si>
  <si>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</si>
  <si>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</si>
  <si>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</si>
  <si>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</si>
  <si>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</si>
  <si>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</si>
  <si>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</si>
  <si>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</si>
  <si>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</si>
  <si>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</si>
  <si>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</si>
  <si>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</si>
  <si>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</si>
  <si>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</si>
  <si>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</si>
  <si>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</si>
  <si>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</si>
  <si>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</si>
  <si>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</si>
  <si>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</si>
  <si>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</si>
  <si>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</si>
  <si>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</si>
  <si>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</si>
  <si>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</si>
  <si>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</si>
  <si>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</si>
  <si>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</si>
  <si>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</si>
  <si>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</si>
  <si>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</si>
  <si>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</si>
  <si>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</si>
  <si>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</si>
  <si>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</si>
  <si>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</si>
  <si>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</si>
  <si>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</si>
  <si>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</si>
  <si>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</si>
  <si>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</si>
  <si>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</si>
  <si>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</si>
  <si>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</si>
  <si>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</si>
  <si>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</si>
  <si>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</si>
  <si>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</si>
  <si>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</si>
  <si>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</si>
  <si>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</si>
  <si>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</si>
  <si>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</si>
  <si>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</si>
  <si>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</si>
  <si>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</si>
  <si>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</si>
  <si>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</si>
  <si>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</si>
  <si>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</si>
  <si>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</si>
  <si>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</si>
  <si>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</si>
  <si>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</si>
  <si>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</si>
  <si>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</si>
  <si>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</si>
  <si>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</si>
  <si>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</si>
  <si>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</si>
  <si>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</si>
  <si>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</si>
  <si>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</si>
  <si>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</si>
  <si>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</si>
  <si>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</si>
  <si>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</si>
  <si>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</si>
  <si>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</si>
  <si>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</si>
  <si>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</si>
  <si>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</si>
  <si>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</si>
  <si>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</si>
  <si>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</si>
  <si>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</si>
  <si>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</si>
  <si>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</si>
  <si>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</si>
  <si>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</si>
  <si>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</si>
  <si>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</si>
  <si>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</si>
  <si>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</si>
  <si>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</si>
  <si>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</si>
  <si>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</si>
  <si>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</si>
  <si>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</si>
  <si>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</si>
  <si>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</si>
  <si>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</si>
  <si>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</si>
  <si>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</si>
  <si>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</si>
  <si>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</si>
  <si>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</si>
  <si>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</si>
  <si>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</si>
  <si>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</si>
  <si>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</si>
  <si>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</si>
  <si>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</si>
  <si>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</si>
  <si>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</si>
  <si>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</si>
  <si>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</si>
  <si>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</si>
  <si>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</si>
  <si>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</si>
  <si>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</si>
  <si>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</si>
  <si>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</si>
  <si>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</si>
  <si>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</si>
  <si>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</si>
  <si>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</si>
  <si>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</si>
  <si>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</si>
  <si>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</si>
  <si>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</si>
  <si>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</si>
  <si>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</si>
  <si>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</si>
  <si>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</si>
  <si>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</si>
  <si>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</si>
  <si>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</si>
  <si>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</si>
  <si>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</si>
  <si>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</si>
  <si>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</si>
  <si>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</si>
  <si>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</si>
  <si>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</si>
  <si>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</si>
  <si>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</si>
  <si>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</si>
  <si>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</si>
  <si>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</si>
  <si>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</si>
  <si>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</si>
  <si>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</si>
  <si>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</si>
  <si>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</si>
  <si>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</si>
  <si>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</si>
  <si>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</si>
  <si>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</si>
  <si>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</si>
  <si>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</si>
  <si>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</si>
  <si>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</si>
  <si>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</si>
  <si>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</si>
  <si>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</si>
  <si>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</si>
  <si>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</si>
  <si>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</si>
  <si>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</si>
  <si>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</si>
  <si>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</si>
  <si>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</si>
  <si>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</si>
  <si>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</si>
  <si>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</si>
  <si>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</si>
  <si>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</si>
  <si>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</si>
  <si>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</si>
  <si>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</si>
  <si>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</si>
  <si>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</si>
  <si>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</si>
  <si>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</si>
  <si>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</si>
  <si>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</si>
  <si>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</si>
  <si>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</si>
  <si>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</si>
  <si>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</si>
  <si>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</si>
  <si>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</si>
  <si>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</si>
  <si>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</si>
  <si>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</si>
  <si>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</si>
  <si>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</si>
  <si>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</si>
  <si>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</si>
  <si>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</si>
  <si>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</si>
  <si>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</si>
  <si>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</si>
  <si>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</si>
  <si>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</si>
  <si>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</si>
  <si>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</si>
  <si>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</si>
  <si>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</si>
  <si>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</si>
  <si>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</si>
  <si>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</si>
  <si>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</si>
  <si>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</si>
  <si>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</si>
  <si>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</si>
  <si>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</si>
  <si>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</si>
  <si>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</si>
  <si>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</si>
  <si>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</si>
  <si>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</si>
  <si>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</si>
  <si>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</si>
  <si>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</si>
  <si>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</si>
  <si>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</si>
  <si>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</si>
  <si>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</si>
  <si>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</si>
  <si>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</si>
  <si>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</si>
  <si>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</si>
  <si>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</si>
  <si>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</si>
  <si>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</si>
  <si>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</si>
  <si>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</si>
  <si>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</si>
  <si>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</si>
  <si>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</si>
  <si>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</si>
  <si>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</si>
  <si>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</si>
  <si>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</si>
  <si>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</si>
  <si>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</si>
  <si>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</si>
  <si>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</si>
  <si>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</si>
  <si>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</si>
  <si>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</si>
  <si>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</si>
  <si>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</si>
  <si>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</si>
  <si>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</si>
  <si>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</si>
  <si>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</si>
  <si>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</si>
  <si>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</si>
  <si>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</si>
  <si>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</si>
  <si>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</si>
  <si>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</si>
  <si>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</si>
  <si>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</si>
  <si>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</si>
  <si>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</si>
  <si>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</si>
  <si>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</si>
  <si>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</si>
  <si>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</si>
  <si>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</si>
  <si>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</si>
  <si>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</si>
  <si>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</si>
  <si>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</si>
  <si>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</si>
  <si>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</si>
  <si>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</si>
  <si>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</si>
  <si>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</si>
  <si>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</si>
  <si>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</si>
  <si>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</si>
  <si>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</si>
  <si>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</si>
  <si>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</si>
  <si>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</si>
  <si>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</si>
  <si>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</si>
  <si>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</si>
  <si>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</si>
  <si>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</si>
  <si>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</si>
  <si>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</si>
  <si>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</si>
  <si>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</si>
  <si>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</si>
  <si>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</si>
  <si>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</si>
  <si>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</si>
  <si>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</si>
  <si>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</si>
  <si>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</si>
  <si>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</si>
  <si>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</si>
  <si>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</si>
  <si>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</si>
  <si>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</si>
  <si>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</si>
  <si>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</si>
  <si>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</si>
  <si>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</si>
  <si>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</si>
  <si>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</si>
  <si>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</si>
  <si>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</si>
  <si>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</si>
  <si>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</si>
  <si>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</si>
  <si>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</si>
  <si>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</si>
  <si>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</si>
  <si>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</si>
  <si>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</si>
  <si>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</si>
  <si>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</si>
  <si>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</si>
  <si>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</si>
  <si>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</si>
  <si>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</si>
  <si>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</si>
  <si>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</si>
  <si>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</si>
  <si>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</si>
  <si>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</si>
  <si>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</si>
  <si>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</si>
  <si>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</si>
  <si>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</si>
  <si>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</si>
  <si>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</si>
  <si>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</si>
  <si>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</si>
  <si>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</si>
  <si>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</si>
  <si>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</si>
  <si>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</si>
  <si>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</si>
  <si>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</si>
  <si>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</si>
  <si>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</si>
  <si>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</si>
  <si>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</si>
  <si>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</si>
  <si>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</si>
  <si>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</si>
  <si>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</si>
  <si>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</si>
  <si>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</si>
  <si>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</si>
  <si>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</si>
  <si>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</si>
  <si>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</si>
  <si>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</si>
  <si>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</si>
  <si>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</si>
  <si>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</si>
  <si>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</si>
  <si>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</si>
  <si>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</si>
  <si>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</si>
  <si>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</si>
  <si>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</si>
  <si>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</si>
  <si>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</si>
  <si>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</si>
  <si>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</si>
  <si>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</si>
  <si>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</si>
  <si>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</si>
  <si>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</si>
  <si>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</si>
  <si>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</si>
  <si>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</si>
  <si>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</si>
  <si>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</si>
  <si>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</si>
  <si>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</si>
  <si>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</si>
  <si>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</si>
  <si>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</si>
  <si>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</si>
  <si>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</si>
  <si>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</si>
  <si>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</si>
  <si>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</si>
  <si>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</si>
  <si>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</si>
  <si>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</si>
  <si>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</si>
  <si>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</si>
  <si>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</si>
  <si>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</si>
  <si>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</si>
  <si>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</si>
  <si>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</si>
  <si>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</si>
  <si>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</si>
  <si>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</si>
  <si>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</si>
  <si>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</si>
  <si>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</si>
  <si>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</si>
  <si>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</si>
  <si>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</si>
  <si>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</si>
  <si>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</si>
  <si>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</si>
  <si>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</si>
  <si>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</si>
  <si>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</si>
  <si>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</si>
  <si>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</si>
  <si>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</si>
  <si>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</si>
  <si>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</si>
  <si>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</si>
  <si>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</si>
  <si>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</si>
  <si>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</si>
  <si>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</si>
  <si>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</si>
  <si>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</si>
  <si>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</si>
  <si>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</si>
  <si>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</si>
  <si>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</si>
  <si>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</si>
  <si>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</si>
  <si>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</si>
  <si>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</si>
  <si>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</si>
  <si>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</si>
  <si>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</si>
  <si>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</si>
  <si>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</si>
  <si>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</si>
  <si>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</si>
  <si>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</si>
  <si>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</si>
  <si>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</si>
  <si>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</si>
  <si>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</si>
  <si>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</si>
  <si>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</si>
  <si>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</si>
  <si>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</si>
  <si>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</si>
  <si>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</si>
  <si>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</si>
  <si>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</si>
  <si>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</si>
  <si>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</si>
  <si>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</si>
  <si>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</si>
  <si>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</si>
  <si>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</si>
  <si>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</si>
  <si>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</si>
  <si>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</si>
  <si>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</si>
  <si>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</si>
  <si>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</si>
  <si>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</si>
  <si>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</si>
  <si>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</si>
  <si>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</si>
  <si>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</si>
  <si>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</si>
  <si>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</si>
  <si>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</si>
  <si>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</si>
  <si>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</si>
  <si>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</si>
  <si>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</si>
  <si>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</si>
  <si>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</si>
  <si>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</si>
  <si>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</si>
  <si>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</si>
  <si>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</si>
  <si>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</si>
  <si>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</si>
  <si>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</si>
  <si>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</si>
  <si>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</si>
  <si>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</si>
  <si>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</si>
  <si>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</si>
  <si>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</si>
  <si>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</si>
  <si>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</si>
  <si>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</si>
  <si>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</si>
  <si>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</si>
  <si>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</si>
  <si>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</si>
  <si>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</si>
  <si>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</si>
  <si>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</si>
  <si>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</si>
  <si>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</si>
  <si>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</si>
  <si>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</si>
  <si>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</si>
  <si>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</si>
  <si>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</si>
  <si>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</si>
  <si>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</si>
  <si>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</si>
  <si>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</si>
  <si>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</si>
  <si>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</si>
  <si>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</si>
  <si>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</si>
  <si>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</si>
  <si>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</si>
  <si>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</si>
  <si>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</si>
  <si>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</si>
  <si>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</si>
  <si>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</si>
  <si>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</si>
  <si>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</si>
  <si>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</si>
  <si>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</si>
  <si>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</si>
  <si>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</si>
  <si>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</si>
  <si>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</si>
  <si>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</si>
  <si>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</si>
  <si>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</si>
  <si>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</si>
  <si>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</si>
  <si>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</si>
  <si>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</si>
  <si>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</si>
  <si>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</si>
  <si>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</si>
  <si>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</si>
  <si>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</si>
  <si>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</si>
  <si>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</si>
  <si>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</si>
  <si>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</si>
  <si>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</si>
  <si>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</si>
  <si>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</si>
  <si>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</si>
  <si>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</si>
  <si>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</si>
  <si>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</si>
  <si>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</si>
  <si>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</si>
  <si>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</si>
  <si>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</si>
  <si>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</si>
  <si>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</si>
  <si>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</si>
  <si>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</si>
  <si>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</si>
  <si>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</si>
  <si>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</si>
  <si>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</si>
  <si>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</si>
  <si>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</si>
  <si>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</si>
  <si>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</si>
  <si>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</si>
  <si>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</si>
  <si>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</si>
  <si>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</si>
  <si>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</si>
  <si>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</si>
  <si>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</si>
  <si>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</si>
  <si>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</si>
  <si>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</si>
  <si>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</si>
  <si>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</si>
  <si>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</si>
  <si>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</si>
  <si>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</si>
  <si>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</si>
  <si>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</si>
  <si>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</si>
  <si>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</si>
  <si>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</si>
  <si>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</si>
  <si>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</si>
  <si>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</si>
  <si>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</si>
  <si>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</si>
  <si>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</si>
  <si>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</si>
  <si>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</si>
  <si>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</si>
  <si>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</si>
  <si>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</si>
  <si>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</si>
  <si>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</si>
  <si>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</si>
  <si>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</si>
  <si>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</si>
  <si>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</si>
  <si>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</si>
  <si>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</si>
  <si>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</si>
  <si>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</si>
  <si>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</si>
  <si>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</si>
  <si>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</si>
  <si>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</si>
  <si>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</si>
  <si>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</si>
  <si>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</si>
  <si>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</si>
  <si>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</si>
  <si>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</si>
  <si>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</si>
  <si>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</si>
  <si>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</si>
  <si>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</si>
  <si>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</si>
  <si>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</si>
  <si>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</si>
  <si>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</si>
  <si>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</si>
  <si>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</si>
  <si>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</si>
  <si>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</si>
  <si>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</si>
  <si>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</si>
  <si>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</si>
  <si>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</si>
  <si>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</si>
  <si>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</si>
  <si>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</si>
  <si>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</si>
  <si>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</si>
  <si>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</si>
  <si>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</si>
  <si>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</si>
  <si>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</si>
  <si>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</si>
  <si>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</si>
  <si>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</si>
  <si>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</si>
  <si>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</si>
  <si>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</si>
  <si>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</si>
  <si>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</si>
  <si>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</si>
  <si>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</si>
  <si>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</si>
  <si>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</si>
  <si>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</si>
  <si>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</si>
  <si>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</si>
  <si>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</si>
  <si>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</si>
  <si>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</si>
  <si>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</si>
  <si>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</si>
  <si>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</si>
  <si>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</si>
  <si>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</si>
  <si>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</si>
  <si>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</si>
  <si>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</si>
  <si>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</si>
  <si>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</si>
  <si>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</si>
  <si>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</si>
  <si>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</si>
  <si>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</si>
  <si>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</si>
  <si>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</si>
  <si>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</si>
  <si>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</si>
  <si>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</si>
  <si>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</si>
  <si>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</si>
  <si>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</si>
  <si>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</si>
  <si>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</si>
  <si>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</si>
  <si>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</si>
  <si>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</si>
  <si>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</si>
  <si>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</si>
  <si>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</si>
  <si>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</si>
  <si>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</si>
  <si>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</si>
  <si>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</si>
  <si>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</si>
  <si>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</si>
  <si>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</si>
  <si>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</si>
  <si>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</si>
  <si>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</si>
  <si>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</si>
  <si>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</si>
  <si>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</si>
  <si>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</si>
  <si>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</si>
  <si>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</si>
  <si>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</si>
  <si>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</si>
  <si>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</si>
  <si>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</si>
  <si>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</si>
  <si>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</si>
  <si>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</si>
  <si>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</si>
  <si>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</si>
  <si>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</si>
  <si>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</si>
  <si>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</si>
  <si>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</si>
  <si>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</si>
  <si>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</si>
  <si>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</si>
  <si>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</si>
  <si>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</si>
  <si>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</si>
  <si>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</si>
  <si>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</si>
  <si>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</si>
  <si>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</si>
  <si>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</si>
  <si>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</si>
  <si>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</si>
  <si>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</si>
  <si>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</si>
  <si>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</si>
  <si>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</si>
  <si>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</si>
  <si>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</si>
  <si>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</si>
  <si>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</si>
  <si>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</si>
  <si>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</si>
  <si>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</si>
  <si>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</si>
  <si>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</si>
  <si>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</si>
  <si>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</si>
  <si>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</si>
  <si>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</si>
  <si>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</si>
  <si>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</si>
  <si>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</si>
  <si>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</si>
  <si>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</si>
  <si>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</si>
  <si>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</si>
  <si>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</si>
  <si>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</si>
  <si>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</si>
  <si>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</si>
  <si>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</si>
  <si>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</si>
  <si>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</si>
  <si>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</si>
  <si>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</si>
  <si>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</si>
  <si>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</si>
  <si>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</si>
  <si>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</si>
  <si>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</si>
  <si>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</si>
  <si>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</si>
  <si>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</si>
  <si>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</si>
  <si>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</si>
  <si>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</si>
  <si>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</si>
  <si>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</si>
  <si>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</si>
  <si>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</si>
  <si>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</si>
  <si>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</si>
  <si>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</si>
  <si>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</si>
  <si>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</si>
  <si>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</si>
  <si>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</si>
  <si>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</si>
  <si>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</si>
  <si>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</si>
  <si>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</si>
  <si>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</si>
  <si>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</si>
  <si>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</si>
  <si>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</si>
  <si>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</si>
  <si>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</si>
  <si>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</si>
  <si>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</si>
  <si>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</si>
  <si>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</si>
  <si>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</si>
  <si>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</si>
  <si>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</si>
  <si>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</si>
  <si>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</si>
  <si>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</si>
  <si>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</si>
  <si>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</si>
  <si>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</si>
  <si>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</si>
  <si>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</si>
  <si>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</si>
  <si>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</si>
  <si>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</si>
  <si>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</si>
  <si>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</si>
  <si>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</si>
  <si>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</si>
  <si>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</si>
  <si>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</si>
  <si>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</si>
  <si>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</si>
  <si>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</si>
  <si>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</si>
  <si>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</si>
  <si>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</si>
  <si>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</si>
  <si>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</si>
  <si>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</si>
  <si>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</si>
  <si>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</si>
  <si>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</si>
  <si>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</si>
  <si>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</si>
  <si>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</si>
  <si>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</si>
  <si>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</si>
  <si>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</si>
  <si>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</si>
  <si>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</si>
  <si>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</si>
  <si>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</si>
  <si>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</si>
  <si>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</si>
  <si>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</si>
  <si>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</si>
  <si>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</si>
  <si>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</si>
  <si>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</si>
  <si>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</si>
  <si>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</si>
  <si>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</si>
  <si>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</si>
  <si>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</si>
  <si>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</si>
  <si>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</si>
  <si>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</si>
  <si>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</si>
  <si>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</si>
  <si>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</si>
  <si>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</si>
  <si>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</si>
  <si>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</si>
  <si>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</si>
  <si>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</si>
  <si>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</si>
  <si>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</si>
  <si>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</si>
  <si>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</si>
  <si>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</si>
  <si>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</si>
  <si>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</si>
  <si>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</si>
  <si>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</si>
  <si>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</si>
  <si>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</si>
  <si>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</si>
  <si>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</si>
  <si>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</si>
  <si>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</si>
  <si>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</si>
  <si>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</si>
  <si>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</si>
  <si>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</si>
  <si>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</si>
  <si>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</si>
  <si>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</si>
  <si>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</si>
  <si>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</si>
  <si>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</si>
  <si>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</si>
  <si>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</si>
  <si>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</si>
  <si>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</si>
  <si>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</si>
  <si>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</si>
  <si>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</si>
  <si>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</si>
  <si>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</si>
  <si>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</si>
  <si>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</si>
  <si>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</si>
  <si>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</si>
  <si>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</si>
  <si>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</si>
  <si>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</si>
  <si>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</si>
  <si>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</si>
  <si>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</si>
  <si>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</si>
  <si>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</si>
  <si>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</si>
  <si>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</si>
  <si>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</si>
  <si>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</si>
  <si>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</si>
  <si>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</si>
  <si>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</si>
  <si>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</si>
  <si>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</si>
  <si>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</si>
  <si>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</si>
  <si>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</si>
  <si>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</si>
  <si>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</si>
  <si>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</si>
  <si>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</si>
  <si>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</si>
  <si>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</si>
  <si>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</si>
  <si>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</si>
  <si>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</si>
  <si>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</si>
  <si>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</si>
  <si>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</si>
  <si>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</si>
  <si>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</si>
  <si>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</si>
  <si>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</si>
  <si>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</si>
  <si>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</si>
  <si>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</si>
  <si>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</si>
  <si>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</si>
  <si>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</si>
  <si>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</si>
  <si>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</si>
  <si>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</si>
  <si>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</si>
  <si>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</si>
  <si>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</si>
  <si>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</si>
  <si>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</si>
  <si>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</si>
  <si>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</si>
  <si>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</si>
  <si>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</si>
  <si>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</si>
  <si>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</si>
  <si>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</si>
  <si>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</si>
  <si>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</si>
  <si>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</si>
  <si>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</si>
  <si>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</si>
  <si>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</si>
  <si>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</si>
  <si>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</si>
  <si>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</si>
  <si>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</si>
  <si>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</si>
  <si>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</si>
  <si>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</si>
  <si>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</si>
  <si>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</si>
  <si>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</si>
  <si>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</si>
  <si>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</si>
  <si>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</si>
  <si>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</si>
  <si>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</si>
  <si>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</si>
  <si>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</si>
  <si>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</si>
  <si>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</si>
  <si>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</si>
  <si>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</si>
  <si>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</si>
  <si>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</si>
  <si>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</si>
  <si>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</si>
  <si>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</si>
  <si>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</si>
  <si>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</si>
  <si>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</si>
  <si>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</si>
  <si>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</si>
  <si>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</si>
  <si>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</si>
  <si>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</si>
  <si>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</si>
  <si>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</si>
  <si>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</si>
  <si>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</si>
  <si>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</si>
  <si>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</si>
  <si>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</si>
  <si>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</si>
  <si>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</si>
  <si>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</si>
  <si>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</si>
  <si>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</si>
  <si>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</si>
  <si>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</si>
  <si>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</si>
  <si>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</si>
  <si>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</si>
  <si>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</si>
  <si>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</si>
  <si>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</si>
  <si>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</si>
  <si>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</si>
  <si>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</si>
  <si>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</si>
  <si>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</si>
  <si>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</si>
  <si>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</si>
  <si>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</si>
  <si>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</si>
  <si>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</si>
  <si>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</si>
  <si>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</si>
  <si>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</si>
  <si>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</si>
  <si>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</si>
  <si>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</si>
  <si>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</si>
  <si>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</si>
  <si>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</si>
  <si>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</si>
  <si>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</si>
  <si>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</si>
  <si>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</si>
  <si>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</si>
  <si>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</si>
  <si>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</si>
  <si>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</si>
  <si>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</si>
  <si>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</si>
  <si>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</si>
  <si>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</si>
  <si>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</si>
  <si>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</si>
  <si>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</si>
  <si>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</si>
  <si>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</si>
  <si>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</si>
  <si>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</si>
  <si>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</si>
  <si>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</si>
  <si>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</si>
  <si>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</si>
  <si>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</si>
  <si>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</si>
  <si>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</si>
  <si>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</si>
  <si>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</si>
  <si>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</si>
  <si>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</si>
  <si>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</si>
  <si>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</si>
  <si>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</si>
  <si>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</si>
  <si>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</si>
  <si>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</si>
  <si>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</si>
  <si>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</si>
  <si>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</si>
  <si>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</si>
  <si>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</si>
  <si>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</si>
  <si>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</si>
  <si>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</si>
  <si>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</si>
  <si>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</si>
  <si>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</si>
  <si>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</si>
  <si>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</si>
  <si>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</si>
  <si>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</si>
  <si>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</si>
  <si>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</si>
  <si>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</si>
  <si>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</si>
  <si>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</si>
  <si>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</si>
  <si>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</si>
  <si>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</si>
  <si>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</si>
  <si>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</si>
  <si>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</si>
  <si>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</si>
  <si>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</si>
  <si>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</si>
  <si>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</si>
  <si>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</si>
  <si>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</si>
  <si>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</si>
  <si>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</si>
  <si>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</si>
  <si>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</si>
  <si>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</si>
  <si>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</si>
  <si>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</si>
  <si>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</si>
  <si>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</si>
  <si>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</si>
  <si>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</si>
  <si>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</si>
  <si>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</si>
  <si>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</si>
  <si>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</si>
  <si>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</si>
  <si>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</si>
  <si>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</si>
  <si>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</si>
  <si>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</si>
  <si>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</si>
  <si>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</si>
  <si>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</si>
  <si>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</si>
  <si>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</si>
  <si>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</si>
  <si>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</si>
  <si>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</si>
  <si>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</si>
  <si>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</si>
  <si>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</si>
  <si>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</si>
  <si>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</si>
  <si>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</si>
  <si>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</si>
  <si>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</si>
  <si>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</si>
  <si>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</si>
  <si>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</si>
  <si>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</si>
  <si>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</si>
  <si>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</si>
  <si>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</si>
  <si>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</si>
  <si>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</si>
  <si>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</si>
  <si>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</si>
  <si>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</si>
  <si>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</si>
  <si>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</si>
  <si>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</si>
  <si>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</si>
  <si>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</si>
  <si>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</si>
  <si>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</si>
  <si>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</si>
  <si>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</si>
  <si>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</si>
  <si>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</si>
  <si>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</si>
  <si>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</si>
  <si>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</si>
  <si>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</si>
  <si>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</si>
  <si>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</si>
  <si>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</si>
  <si>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</si>
  <si>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</si>
  <si>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</si>
  <si>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</si>
  <si>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</si>
  <si>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</si>
  <si>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</si>
  <si>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</si>
  <si>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</si>
  <si>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</si>
  <si>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</si>
  <si>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</si>
  <si>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</si>
  <si>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</si>
  <si>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</si>
  <si>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</si>
  <si>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</si>
  <si>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</si>
  <si>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</si>
  <si>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</si>
  <si>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</si>
  <si>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</si>
  <si>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</si>
  <si>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</si>
  <si>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</si>
  <si>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</si>
  <si>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</si>
  <si>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</si>
  <si>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</si>
  <si>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</si>
  <si>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</si>
  <si>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</si>
  <si>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</si>
  <si>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</si>
  <si>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</si>
  <si>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</si>
  <si>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</si>
  <si>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</si>
  <si>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</si>
  <si>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</si>
  <si>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</si>
  <si>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</si>
  <si>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</si>
  <si>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</si>
  <si>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</si>
  <si>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</si>
  <si>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</si>
  <si>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</si>
  <si>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</si>
  <si>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</si>
  <si>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</si>
  <si>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</si>
  <si>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</si>
  <si>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</si>
  <si>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</si>
  <si>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</si>
  <si>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</si>
  <si>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</si>
  <si>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</si>
  <si>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</si>
  <si>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</si>
  <si>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</si>
  <si>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</si>
  <si>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</si>
  <si>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</si>
  <si>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</si>
  <si>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</si>
  <si>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</si>
  <si>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</si>
  <si>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</si>
  <si>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</si>
  <si>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</si>
  <si>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</si>
  <si>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</si>
  <si>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</si>
  <si>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</si>
  <si>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</si>
  <si>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</si>
  <si>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</si>
  <si>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</si>
  <si>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</si>
  <si>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</si>
  <si>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</si>
  <si>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</si>
  <si>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</si>
  <si>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</si>
  <si>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</si>
  <si>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</si>
  <si>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</si>
  <si>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</si>
  <si>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</si>
  <si>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</si>
  <si>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</si>
  <si>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</si>
  <si>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</si>
  <si>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</si>
  <si>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</si>
  <si>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</si>
  <si>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</si>
  <si>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</si>
  <si>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</si>
  <si>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</si>
  <si>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</si>
  <si>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</si>
  <si>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</si>
  <si>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</si>
  <si>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</si>
  <si>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</si>
  <si>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</si>
  <si>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</si>
  <si>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</si>
  <si>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</si>
  <si>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</si>
  <si>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</si>
  <si>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</si>
  <si>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</si>
  <si>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</si>
  <si>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</si>
  <si>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</si>
  <si>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</si>
  <si>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</si>
  <si>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</si>
  <si>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</si>
  <si>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</si>
  <si>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</si>
  <si>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</si>
  <si>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</si>
  <si>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</si>
  <si>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</si>
  <si>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</si>
  <si>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</si>
  <si>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</si>
  <si>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</si>
  <si>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</si>
  <si>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</si>
  <si>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</si>
  <si>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</si>
  <si>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</si>
  <si>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</si>
  <si>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</si>
  <si>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</si>
  <si>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</si>
  <si>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</si>
  <si>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</si>
  <si>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</si>
  <si>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</si>
  <si>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</si>
  <si>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</si>
  <si>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</si>
  <si>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</si>
  <si>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</si>
  <si>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</si>
  <si>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</si>
  <si>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</si>
  <si>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</si>
  <si>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</si>
  <si>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</si>
  <si>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</si>
  <si>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</si>
  <si>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</si>
  <si>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</si>
  <si>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</si>
  <si>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</si>
  <si>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</si>
  <si>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</si>
  <si>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</si>
  <si>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</si>
  <si>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</si>
  <si>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</si>
  <si>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</si>
  <si>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</si>
  <si>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</si>
  <si>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</si>
  <si>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</si>
  <si>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</si>
  <si>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</si>
  <si>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</si>
  <si>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</si>
  <si>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</si>
  <si>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</si>
  <si>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</si>
  <si>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</si>
  <si>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</si>
  <si>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</si>
  <si>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</si>
  <si>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</si>
  <si>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</si>
  <si>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</si>
  <si>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</si>
  <si>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</si>
  <si>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</si>
  <si>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</si>
  <si>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</si>
  <si>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</si>
  <si>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</si>
  <si>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</si>
  <si>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</si>
  <si>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</si>
  <si>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</si>
  <si>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</si>
  <si>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</si>
  <si>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</si>
  <si>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</si>
  <si>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</si>
  <si>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</si>
  <si>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</si>
  <si>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</si>
  <si>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</si>
  <si>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</si>
  <si>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</si>
  <si>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</si>
  <si>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</si>
  <si>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</si>
  <si>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</si>
  <si>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</si>
  <si>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</si>
  <si>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</si>
  <si>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</si>
  <si>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</si>
  <si>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</si>
  <si>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</si>
  <si>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</si>
  <si>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</si>
  <si>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</si>
  <si>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</si>
  <si>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</si>
  <si>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</si>
  <si>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</si>
  <si>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</si>
  <si>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</si>
  <si>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</si>
  <si>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</si>
  <si>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</si>
  <si>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</si>
  <si>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</si>
  <si>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</si>
  <si>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</si>
  <si>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</si>
  <si>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</si>
  <si>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</si>
  <si>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</si>
  <si>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</si>
  <si>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</si>
  <si>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</si>
  <si>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</si>
  <si>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</si>
  <si>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</si>
  <si>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</si>
  <si>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</si>
  <si>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</si>
  <si>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</si>
  <si>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</si>
  <si>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</si>
  <si>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</si>
  <si>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</si>
  <si>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</si>
  <si>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</si>
  <si>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</si>
  <si>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</si>
  <si>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</si>
  <si>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</si>
  <si>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</si>
  <si>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</si>
  <si>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</si>
  <si>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</si>
  <si>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</si>
  <si>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</si>
  <si>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</si>
  <si>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</si>
  <si>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</si>
  <si>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</si>
  <si>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</si>
  <si>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</si>
  <si>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</si>
  <si>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</si>
  <si>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</si>
  <si>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</si>
  <si>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</si>
  <si>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</si>
  <si>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</si>
  <si>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</si>
  <si>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</si>
  <si>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</si>
  <si>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</si>
  <si>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</si>
  <si>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</si>
  <si>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</si>
  <si>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</si>
  <si>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</si>
  <si>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</si>
  <si>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</si>
  <si>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</si>
  <si>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</si>
  <si>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</si>
  <si>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</si>
  <si>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</si>
  <si>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</si>
  <si>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</si>
  <si>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</si>
  <si>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</si>
  <si>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</si>
  <si>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</si>
  <si>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</si>
  <si>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</si>
  <si>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</si>
  <si>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</si>
  <si>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</si>
  <si>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</si>
  <si>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</si>
  <si>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</si>
  <si>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</si>
  <si>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</si>
  <si>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</si>
  <si>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</si>
  <si>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</si>
  <si>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</si>
  <si>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</si>
  <si>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</si>
  <si>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</si>
  <si>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</si>
  <si>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</si>
  <si>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</si>
  <si>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</si>
  <si>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</si>
  <si>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</si>
  <si>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</si>
  <si>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</si>
  <si>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</si>
  <si>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</si>
  <si>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</si>
  <si>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</si>
  <si>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</si>
  <si>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</si>
  <si>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</si>
  <si>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</si>
  <si>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</si>
  <si>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</si>
  <si>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</si>
  <si>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</si>
  <si>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</si>
  <si>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</si>
  <si>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</si>
  <si>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</si>
  <si>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</si>
  <si>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</si>
  <si>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</si>
  <si>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</si>
  <si>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</si>
  <si>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</si>
  <si>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</si>
  <si>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</si>
  <si>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</si>
  <si>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</si>
  <si>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</si>
  <si>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</si>
  <si>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</si>
  <si>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</si>
  <si>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</si>
  <si>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</si>
  <si>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</si>
  <si>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</si>
  <si>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</si>
  <si>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</si>
  <si>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</si>
  <si>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</si>
  <si>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</si>
  <si>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</si>
  <si>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</si>
  <si>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</si>
  <si>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</si>
  <si>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</si>
  <si>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</si>
  <si>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</si>
  <si>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</si>
  <si>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</si>
  <si>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</si>
  <si>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</si>
  <si>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</si>
  <si>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</si>
  <si>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</si>
  <si>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</si>
  <si>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</si>
  <si>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</si>
  <si>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</si>
  <si>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</si>
  <si>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</si>
  <si>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</si>
  <si>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</si>
  <si>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</si>
  <si>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</si>
  <si>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</si>
  <si>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</si>
  <si>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</si>
  <si>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</si>
  <si>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</si>
  <si>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</si>
  <si>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</si>
  <si>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</si>
  <si>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</si>
  <si>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</si>
  <si>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</si>
  <si>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</si>
  <si>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</si>
  <si>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</si>
  <si>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</si>
  <si>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</si>
  <si>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</si>
  <si>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</si>
  <si>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</si>
  <si>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</si>
  <si>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</si>
  <si>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</si>
  <si>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</si>
  <si>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</si>
  <si>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</si>
  <si>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</si>
  <si>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</si>
  <si>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</si>
  <si>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</si>
  <si>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</si>
  <si>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</si>
  <si>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</si>
  <si>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</si>
  <si>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</si>
  <si>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</si>
  <si>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</si>
  <si>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</si>
  <si>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</si>
  <si>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</si>
  <si>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</si>
  <si>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</si>
  <si>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</si>
  <si>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</si>
  <si>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</si>
  <si>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</si>
  <si>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</si>
  <si>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</si>
  <si>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</si>
  <si>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</si>
  <si>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</si>
  <si>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</si>
  <si>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</si>
  <si>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</si>
  <si>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</si>
  <si>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</si>
  <si>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</si>
  <si>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</si>
  <si>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</si>
  <si>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</si>
  <si>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</si>
  <si>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</si>
  <si>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</si>
  <si>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</si>
  <si>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</si>
  <si>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</si>
  <si>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</si>
  <si>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</si>
  <si>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</si>
  <si>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</si>
  <si>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</si>
  <si>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</si>
  <si>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</si>
  <si>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</si>
  <si>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</si>
  <si>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</si>
  <si>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</si>
  <si>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</si>
  <si>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</si>
  <si>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</si>
  <si>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</si>
  <si>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</si>
  <si>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</si>
  <si>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</si>
  <si>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</si>
  <si>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</si>
  <si>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</si>
  <si>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</si>
  <si>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</si>
  <si>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</si>
  <si>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</si>
  <si>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</si>
  <si>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</si>
  <si>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</si>
  <si>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</si>
  <si>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</si>
  <si>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</si>
  <si>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</si>
  <si>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</si>
  <si>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</si>
  <si>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</si>
  <si>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</si>
  <si>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</si>
  <si>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</si>
  <si>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</si>
  <si>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</si>
  <si>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</si>
  <si>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</si>
  <si>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</si>
  <si>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</si>
  <si>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</si>
  <si>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</si>
  <si>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</si>
  <si>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</si>
  <si>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</si>
  <si>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</si>
  <si>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</si>
  <si>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</si>
  <si>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</si>
  <si>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</si>
  <si>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</si>
  <si>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</si>
  <si>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</si>
  <si>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</si>
  <si>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</si>
  <si>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</si>
  <si>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</si>
  <si>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</si>
  <si>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</si>
  <si>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</si>
  <si>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</si>
  <si>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</si>
  <si>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</si>
  <si>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</si>
  <si>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</si>
  <si>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</si>
  <si>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</si>
  <si>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</si>
  <si>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</si>
  <si>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</si>
  <si>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</si>
  <si>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</si>
  <si>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</si>
  <si>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</si>
  <si>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</si>
  <si>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</si>
  <si>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</si>
  <si>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</si>
  <si>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</si>
  <si>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</si>
  <si>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</si>
  <si>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</si>
  <si>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</si>
  <si>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</si>
  <si>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</si>
  <si>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</si>
  <si>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</si>
  <si>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</si>
  <si>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</si>
  <si>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</si>
  <si>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</si>
  <si>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</si>
  <si>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</si>
  <si>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</si>
  <si>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</si>
  <si>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</si>
  <si>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</si>
  <si>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</si>
  <si>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</si>
  <si>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</si>
  <si>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</si>
  <si>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</si>
  <si>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</si>
  <si>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</si>
  <si>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</si>
  <si>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</si>
  <si>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</si>
  <si>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</si>
  <si>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</si>
  <si>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</si>
  <si>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</si>
  <si>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</si>
  <si>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</si>
  <si>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</si>
  <si>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</si>
  <si>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</si>
  <si>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</si>
  <si>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</si>
  <si>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</si>
  <si>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</si>
  <si>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</si>
  <si>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</si>
  <si>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</si>
  <si>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</si>
  <si>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</si>
  <si>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</si>
  <si>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</si>
  <si>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</si>
  <si>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</si>
  <si>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</si>
  <si>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</si>
  <si>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</si>
  <si>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</si>
  <si>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</si>
  <si>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</si>
  <si>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</si>
  <si>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</si>
  <si>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</si>
  <si>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</si>
  <si>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</si>
  <si>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</si>
  <si>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</si>
  <si>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</si>
  <si>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</si>
  <si>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</si>
  <si>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</si>
  <si>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</si>
  <si>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</si>
  <si>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</si>
  <si>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</si>
  <si>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</si>
  <si>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</si>
  <si>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</si>
  <si>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</si>
  <si>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</si>
  <si>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</si>
  <si>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</si>
  <si>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</si>
  <si>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</si>
  <si>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</si>
  <si>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</si>
  <si>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</si>
  <si>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</si>
  <si>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</si>
  <si>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</si>
  <si>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</si>
  <si>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</si>
  <si>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</si>
  <si>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</si>
  <si>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</si>
  <si>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</si>
  <si>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</si>
  <si>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</si>
  <si>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</si>
  <si>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</si>
  <si>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</si>
  <si>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</si>
  <si>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</si>
  <si>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</si>
  <si>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</si>
  <si>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</si>
  <si>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</si>
  <si>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</si>
  <si>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</si>
  <si>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</si>
  <si>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</si>
  <si>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</si>
  <si>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</si>
  <si>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</si>
  <si>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</si>
  <si>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</si>
  <si>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</si>
  <si>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</si>
  <si>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</si>
  <si>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</si>
  <si>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</si>
  <si>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</si>
  <si>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</si>
  <si>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</si>
  <si>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</si>
  <si>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</si>
  <si>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</si>
  <si>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</si>
  <si>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</si>
  <si>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</si>
  <si>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</si>
  <si>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</si>
  <si>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</si>
  <si>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</si>
  <si>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</si>
  <si>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</si>
  <si>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</si>
  <si>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</si>
  <si>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</si>
  <si>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</si>
  <si>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</si>
  <si>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</si>
  <si>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</si>
  <si>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</si>
  <si>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</si>
  <si>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</si>
  <si>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</si>
  <si>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</si>
  <si>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</si>
  <si>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</si>
  <si>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</si>
  <si>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</si>
  <si>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</si>
  <si>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</si>
  <si>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</si>
  <si>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</si>
  <si>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</si>
  <si>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</si>
  <si>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</si>
  <si>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</si>
  <si>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</si>
  <si>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</si>
  <si>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</si>
  <si>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</si>
  <si>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</si>
  <si>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</si>
  <si>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</si>
  <si>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</si>
  <si>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</si>
  <si>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</si>
  <si>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</si>
  <si>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</si>
  <si>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</si>
  <si>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</si>
  <si>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</si>
  <si>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</si>
  <si>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</si>
  <si>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</si>
  <si>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</si>
  <si>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</si>
  <si>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</si>
  <si>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</si>
  <si>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</si>
  <si>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</si>
  <si>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</si>
  <si>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</si>
  <si>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</si>
  <si>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</si>
  <si>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</si>
  <si>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</si>
  <si>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</si>
  <si>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</si>
  <si>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</si>
  <si>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</si>
  <si>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</si>
  <si>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</si>
  <si>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</si>
  <si>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</si>
  <si>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</si>
  <si>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</si>
  <si>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</si>
  <si>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</si>
  <si>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</si>
  <si>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</si>
  <si>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</si>
  <si>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</si>
  <si>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</si>
  <si>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</si>
  <si>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</si>
  <si>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</si>
  <si>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</si>
  <si>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</si>
  <si>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</si>
  <si>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</si>
  <si>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</si>
  <si>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</si>
  <si>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</si>
  <si>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</si>
  <si>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</si>
  <si>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</si>
  <si>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</si>
  <si>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</si>
  <si>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</si>
  <si>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</si>
  <si>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</si>
  <si>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</si>
  <si>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</si>
  <si>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</si>
  <si>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</si>
  <si>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</si>
  <si>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</si>
  <si>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</si>
  <si>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</si>
  <si>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</si>
  <si>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</si>
  <si>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</si>
  <si>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</si>
  <si>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</si>
  <si>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</si>
  <si>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</si>
  <si>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</si>
  <si>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</si>
  <si>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</si>
  <si>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</si>
  <si>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</si>
  <si>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</si>
  <si>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</si>
  <si>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</si>
  <si>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</si>
  <si>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</si>
  <si>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</si>
  <si>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</si>
  <si>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</si>
  <si>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</si>
  <si>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</si>
  <si>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</si>
  <si>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</si>
  <si>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</si>
  <si>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</si>
  <si>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</si>
  <si>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</si>
  <si>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</si>
  <si>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</si>
  <si>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</si>
  <si>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</si>
  <si>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</si>
  <si>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</si>
  <si>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</si>
  <si>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</si>
  <si>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</si>
  <si>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</si>
  <si>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</si>
  <si>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</si>
  <si>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</si>
  <si>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</si>
  <si>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</si>
  <si>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</si>
  <si>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</si>
  <si>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</si>
  <si>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</si>
  <si>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</si>
  <si>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</si>
  <si>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</si>
  <si>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</si>
  <si>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</si>
  <si>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</si>
  <si>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</si>
  <si>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</si>
  <si>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</si>
  <si>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</si>
  <si>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</si>
  <si>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</si>
  <si>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</si>
  <si>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</si>
  <si>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</si>
  <si>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</si>
  <si>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</si>
  <si>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</si>
  <si>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</si>
  <si>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</si>
  <si>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</si>
  <si>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</si>
  <si>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</si>
  <si>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</si>
  <si>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</si>
  <si>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</si>
  <si>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</si>
  <si>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</si>
  <si>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</si>
  <si>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</si>
  <si>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</si>
  <si>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</si>
  <si>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</si>
  <si>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</si>
  <si>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</si>
  <si>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</si>
  <si>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</si>
  <si>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</si>
  <si>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</si>
  <si>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</si>
  <si>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</si>
  <si>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</si>
  <si>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</si>
  <si>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</si>
  <si>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</si>
  <si>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</si>
  <si>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</si>
  <si>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</si>
  <si>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</si>
  <si>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</si>
  <si>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</si>
  <si>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</si>
  <si>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</si>
  <si>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</si>
  <si>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</si>
  <si>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</si>
  <si>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</si>
  <si>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</si>
  <si>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</si>
  <si>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</si>
  <si>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</si>
  <si>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</si>
  <si>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</si>
  <si>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</si>
  <si>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</si>
  <si>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</si>
  <si>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</si>
  <si>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</si>
  <si>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</si>
  <si>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</si>
  <si>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</si>
  <si>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</si>
  <si>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</si>
  <si>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</si>
  <si>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</si>
  <si>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</si>
  <si>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</si>
  <si>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</si>
  <si>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</si>
  <si>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</si>
  <si>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</si>
  <si>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</si>
  <si>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</si>
  <si>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</si>
  <si>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</si>
  <si>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</si>
  <si>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</si>
  <si>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</si>
  <si>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</si>
  <si>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</si>
  <si>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</si>
  <si>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</si>
  <si>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</si>
  <si>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</si>
  <si>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</si>
  <si>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</si>
  <si>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</si>
  <si>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</si>
  <si>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</si>
  <si>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</si>
  <si>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</si>
  <si>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</si>
  <si>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</si>
  <si>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</si>
  <si>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</si>
  <si>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</si>
  <si>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</si>
  <si>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</si>
  <si>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</si>
  <si>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</si>
  <si>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</si>
  <si>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</si>
  <si>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</si>
  <si>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</si>
  <si>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</si>
  <si>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</si>
  <si>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</si>
  <si>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</si>
  <si>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</si>
  <si>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</si>
  <si>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</si>
  <si>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</si>
  <si>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</si>
  <si>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</si>
  <si>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</si>
  <si>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</si>
  <si>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</si>
  <si>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</si>
  <si>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</si>
  <si>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</si>
  <si>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</si>
  <si>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</si>
  <si>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</si>
  <si>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</si>
  <si>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</si>
  <si>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</si>
  <si>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</si>
  <si>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</si>
  <si>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</si>
  <si>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</si>
  <si>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</si>
  <si>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</si>
  <si>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</si>
  <si>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</si>
  <si>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</si>
  <si>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</si>
  <si>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</si>
  <si>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</si>
  <si>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</si>
  <si>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</si>
  <si>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</si>
  <si>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</si>
  <si>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</si>
  <si>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</si>
  <si>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</si>
  <si>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</si>
  <si>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</si>
  <si>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</si>
  <si>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</si>
  <si>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</si>
  <si>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</si>
  <si>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</si>
  <si>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</si>
  <si>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</si>
  <si>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</si>
  <si>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</si>
  <si>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</si>
  <si>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</si>
  <si>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</si>
  <si>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</si>
  <si>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</si>
  <si>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</si>
  <si>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</si>
  <si>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</si>
  <si>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</si>
  <si>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</si>
  <si>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</si>
  <si>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</si>
  <si>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</si>
  <si>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</si>
  <si>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</si>
  <si>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</si>
  <si>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</si>
  <si>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</si>
  <si>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</si>
  <si>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</si>
  <si>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</si>
  <si>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</si>
  <si>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</si>
  <si>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</si>
  <si>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</si>
  <si>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</si>
  <si>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</si>
  <si>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</si>
  <si>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</si>
  <si>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</si>
  <si>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</si>
  <si>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</si>
  <si>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</si>
  <si>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</si>
  <si>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</si>
  <si>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</si>
  <si>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</si>
  <si>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</si>
  <si>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</si>
  <si>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</si>
  <si>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</si>
  <si>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</si>
  <si>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</si>
  <si>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</si>
  <si>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</si>
  <si>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</si>
  <si>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</si>
  <si>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</si>
  <si>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</si>
  <si>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</si>
  <si>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</si>
  <si>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</si>
  <si>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</si>
  <si>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</si>
  <si>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</si>
  <si>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</si>
  <si>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</si>
  <si>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</si>
  <si>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</si>
  <si>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</si>
  <si>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</si>
  <si>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</si>
  <si>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</si>
  <si>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</si>
  <si>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</si>
  <si>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</si>
  <si>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</si>
  <si>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</si>
  <si>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</si>
  <si>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</si>
  <si>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</si>
  <si>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</si>
  <si>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</si>
  <si>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</si>
  <si>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</si>
  <si>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</si>
  <si>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</si>
  <si>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</si>
  <si>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</si>
  <si>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</si>
  <si>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</si>
  <si>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</si>
  <si>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</si>
  <si>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</si>
  <si>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</si>
  <si>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</si>
  <si>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</si>
  <si>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</si>
  <si>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</si>
  <si>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</si>
  <si>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</si>
  <si>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</si>
  <si>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</si>
  <si>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</si>
  <si>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</si>
  <si>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</si>
  <si>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</si>
  <si>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</si>
  <si>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</si>
  <si>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</si>
  <si>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</si>
  <si>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</si>
  <si>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</si>
  <si>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</si>
  <si>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</si>
  <si>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</si>
  <si>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</si>
  <si>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</si>
  <si>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</si>
  <si>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</si>
  <si>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</si>
  <si>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</si>
  <si>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</si>
  <si>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</si>
  <si>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</si>
  <si>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</si>
  <si>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</si>
  <si>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</si>
  <si>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</si>
  <si>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</si>
  <si>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</si>
  <si>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</si>
  <si>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</si>
  <si>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</si>
  <si>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</si>
  <si>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</si>
  <si>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</si>
  <si>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</si>
  <si>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</si>
  <si>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</si>
  <si>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</si>
  <si>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</si>
  <si>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</si>
  <si>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</si>
  <si>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</si>
  <si>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</si>
  <si>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</si>
  <si>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</si>
  <si>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</si>
  <si>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</si>
  <si>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</si>
  <si>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</si>
  <si>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</si>
  <si>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</si>
  <si>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</si>
  <si>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</si>
  <si>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</si>
  <si>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</si>
  <si>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</si>
  <si>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</si>
  <si>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</si>
  <si>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</si>
  <si>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</si>
  <si>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</si>
  <si>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</si>
  <si>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</si>
  <si>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</si>
  <si>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</si>
  <si>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</si>
  <si>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</si>
  <si>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</si>
  <si>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</si>
  <si>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</si>
  <si>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</si>
  <si>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</si>
  <si>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</si>
  <si>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</si>
  <si>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</si>
  <si>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</si>
  <si>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</si>
  <si>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</si>
  <si>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</si>
  <si>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</si>
  <si>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</si>
  <si>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</si>
  <si>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</si>
  <si>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</si>
  <si>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</si>
  <si>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</si>
  <si>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</si>
  <si>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</si>
  <si>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</si>
  <si>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</si>
  <si>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</si>
  <si>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</si>
  <si>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</si>
  <si>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</si>
  <si>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</si>
  <si>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</si>
  <si>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</si>
  <si>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</si>
  <si>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</si>
  <si>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</si>
  <si>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</si>
  <si>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</si>
  <si>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</si>
  <si>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</si>
  <si>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</si>
  <si>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</si>
  <si>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</si>
  <si>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</si>
  <si>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</si>
  <si>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</si>
  <si>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</si>
  <si>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</si>
  <si>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</si>
  <si>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</si>
  <si>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</si>
  <si>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</si>
  <si>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</si>
  <si>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</si>
  <si>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</si>
  <si>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</si>
  <si>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</si>
  <si>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</si>
  <si>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</si>
  <si>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</si>
  <si>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</si>
  <si>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</si>
  <si>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</si>
  <si>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</si>
  <si>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</si>
  <si>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</si>
  <si>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</si>
  <si>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</si>
  <si>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</si>
  <si>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</si>
  <si>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</si>
  <si>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</si>
  <si>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</si>
  <si>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</si>
  <si>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</si>
  <si>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</si>
  <si>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</si>
  <si>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</si>
  <si>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</si>
  <si>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</si>
  <si>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</si>
  <si>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</si>
  <si>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</si>
  <si>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</si>
  <si>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</si>
  <si>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</si>
  <si>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</si>
  <si>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</si>
  <si>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</si>
  <si>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</si>
  <si>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</si>
  <si>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</si>
  <si>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</si>
  <si>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</si>
  <si>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</si>
  <si>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</si>
  <si>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</si>
  <si>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</si>
  <si>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</si>
  <si>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</si>
  <si>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</si>
  <si>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</si>
  <si>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</si>
  <si>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</si>
  <si>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</si>
  <si>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</si>
  <si>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</si>
  <si>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</si>
  <si>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</si>
  <si>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</si>
  <si>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</si>
  <si>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</si>
  <si>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</si>
  <si>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</si>
  <si>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</si>
  <si>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</si>
  <si>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</si>
  <si>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</si>
  <si>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</si>
  <si>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</si>
  <si>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</si>
  <si>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</si>
  <si>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</si>
  <si>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</si>
  <si>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</si>
  <si>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</si>
  <si>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</si>
  <si>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</si>
  <si>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</si>
  <si>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</si>
  <si>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</si>
  <si>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</si>
  <si>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</si>
  <si>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</si>
  <si>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</si>
  <si>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</si>
  <si>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</si>
  <si>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</si>
  <si>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</si>
  <si>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</si>
  <si>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</si>
  <si>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</si>
  <si>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</si>
  <si>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</si>
  <si>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</si>
  <si>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</si>
  <si>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</si>
  <si>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</si>
  <si>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</si>
  <si>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</si>
  <si>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</si>
  <si>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</si>
  <si>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</si>
  <si>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</si>
  <si>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</si>
  <si>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</si>
  <si>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</si>
  <si>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</si>
  <si>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</si>
  <si>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</si>
  <si>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</si>
  <si>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</si>
  <si>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</si>
  <si>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</si>
  <si>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</si>
  <si>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</si>
  <si>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</si>
  <si>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</si>
  <si>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</si>
  <si>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</si>
  <si>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</si>
  <si>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</si>
  <si>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</si>
  <si>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</si>
  <si>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</si>
  <si>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</si>
  <si>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</si>
  <si>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</si>
  <si>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</si>
  <si>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</si>
  <si>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</si>
  <si>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</si>
  <si>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</si>
  <si>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</si>
  <si>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</si>
  <si>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</si>
  <si>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</si>
  <si>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</si>
  <si>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</si>
  <si>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</si>
  <si>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</si>
  <si>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</si>
  <si>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</si>
  <si>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</si>
  <si>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</si>
  <si>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</si>
  <si>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</si>
  <si>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</si>
  <si>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</si>
  <si>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</si>
  <si>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</si>
  <si>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</si>
  <si>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</si>
  <si>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</si>
  <si>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</si>
  <si>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</si>
  <si>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</si>
  <si>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</si>
  <si>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</si>
  <si>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</si>
  <si>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</si>
  <si>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</si>
  <si>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</si>
  <si>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</si>
  <si>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</si>
  <si>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</si>
  <si>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</si>
  <si>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</si>
  <si>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</si>
  <si>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</si>
  <si>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</si>
  <si>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</si>
  <si>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</si>
  <si>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</si>
  <si>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</si>
  <si>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</si>
  <si>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</si>
  <si>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</si>
  <si>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</si>
  <si>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</si>
  <si>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</si>
  <si>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</si>
  <si>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</si>
  <si>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</si>
  <si>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</si>
  <si>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</si>
  <si>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</si>
  <si>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</si>
  <si>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</si>
  <si>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</si>
  <si>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</si>
  <si>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</si>
  <si>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</si>
  <si>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</si>
  <si>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</si>
  <si>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</si>
  <si>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</si>
  <si>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</si>
  <si>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</si>
  <si>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</si>
  <si>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</si>
  <si>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</si>
  <si>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</si>
  <si>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</si>
  <si>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</si>
  <si>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</si>
  <si>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</si>
  <si>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</si>
  <si>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</si>
  <si>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</si>
  <si>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</si>
  <si>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</si>
  <si>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</si>
  <si>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</si>
  <si>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</si>
  <si>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</si>
  <si>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</si>
  <si>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</si>
  <si>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</si>
  <si>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</si>
  <si>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</si>
  <si>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</si>
  <si>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</si>
  <si>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</si>
  <si>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</si>
  <si>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</si>
  <si>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</si>
  <si>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</si>
  <si>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</si>
  <si>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</si>
  <si>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</si>
  <si>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</si>
  <si>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</si>
  <si>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</si>
  <si>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</si>
  <si>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</si>
  <si>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</si>
  <si>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</si>
  <si>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</si>
  <si>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</si>
  <si>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</si>
  <si>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</si>
  <si>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</si>
  <si>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</si>
  <si>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</si>
  <si>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</si>
  <si>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</si>
  <si>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</si>
  <si>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</si>
  <si>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</si>
  <si>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</si>
  <si>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</si>
  <si>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</si>
  <si>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</si>
  <si>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</si>
  <si>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</si>
  <si>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</si>
  <si>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</si>
  <si>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</si>
  <si>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</si>
  <si>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</si>
  <si>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</si>
  <si>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</si>
  <si>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</si>
  <si>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</si>
  <si>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</si>
  <si>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</si>
  <si>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</si>
  <si>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</si>
  <si>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</si>
  <si>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</si>
  <si>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</si>
  <si>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</si>
  <si>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</si>
  <si>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</si>
  <si>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</si>
  <si>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</si>
  <si>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</si>
  <si>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</si>
  <si>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</si>
  <si>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</si>
  <si>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</si>
  <si>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</si>
  <si>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</si>
  <si>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</si>
  <si>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</si>
  <si>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</si>
  <si>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</si>
  <si>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</si>
  <si>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</si>
  <si>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</si>
  <si>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</si>
  <si>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</si>
  <si>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</si>
  <si>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</si>
  <si>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</si>
  <si>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</si>
  <si>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</si>
  <si>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</si>
  <si>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</si>
  <si>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</si>
  <si>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</si>
  <si>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</si>
  <si>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</si>
  <si>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</si>
  <si>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</si>
  <si>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</si>
  <si>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</si>
  <si>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</si>
  <si>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</si>
  <si>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</si>
  <si>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</si>
  <si>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</si>
  <si>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</si>
  <si>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</si>
  <si>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</si>
  <si>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</si>
  <si>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</si>
  <si>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</si>
  <si>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</si>
  <si>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</si>
  <si>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</si>
  <si>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</si>
  <si>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</si>
  <si>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</si>
  <si>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</si>
  <si>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</si>
  <si>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</si>
  <si>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</si>
  <si>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</si>
  <si>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</si>
  <si>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</si>
  <si>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</si>
  <si>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</si>
  <si>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</si>
  <si>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</si>
  <si>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</si>
  <si>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</si>
  <si>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</si>
  <si>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</si>
  <si>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</si>
  <si>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</si>
  <si>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</si>
  <si>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</si>
  <si>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</si>
  <si>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</si>
  <si>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</si>
  <si>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</si>
  <si>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</si>
  <si>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</si>
  <si>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</si>
  <si>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</si>
  <si>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</si>
  <si>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</si>
  <si>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</si>
  <si>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</si>
  <si>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</si>
  <si>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</si>
  <si>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</si>
  <si>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</si>
  <si>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</si>
  <si>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</si>
  <si>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</si>
  <si>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</si>
  <si>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</si>
  <si>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</si>
  <si>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</si>
  <si>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</si>
  <si>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</si>
  <si>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</si>
  <si>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</si>
  <si>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</si>
  <si>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</si>
  <si>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</si>
  <si>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</si>
  <si>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</si>
  <si>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</si>
  <si>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</si>
  <si>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</si>
  <si>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</si>
  <si>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</si>
  <si>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</si>
  <si>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</si>
  <si>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</si>
  <si>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</si>
  <si>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</si>
  <si>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</si>
  <si>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</si>
  <si>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</si>
  <si>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</si>
  <si>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</si>
  <si>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</si>
  <si>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</si>
  <si>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</si>
  <si>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</si>
  <si>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</si>
  <si>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</si>
  <si>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</si>
  <si>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</si>
  <si>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</si>
  <si>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</si>
  <si>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</si>
  <si>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</si>
  <si>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</si>
  <si>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</si>
  <si>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</si>
  <si>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</si>
  <si>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</si>
  <si>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</si>
  <si>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</si>
  <si>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</si>
  <si>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</si>
  <si>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</si>
  <si>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</si>
  <si>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</si>
  <si>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</si>
  <si>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</si>
  <si>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</si>
  <si>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</si>
  <si>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</si>
  <si>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</si>
  <si>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</si>
  <si>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</si>
  <si>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</si>
  <si>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</si>
  <si>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</si>
  <si>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</si>
  <si>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</si>
  <si>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</si>
  <si>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</si>
  <si>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</si>
  <si>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</si>
  <si>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</si>
  <si>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</si>
  <si>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</si>
  <si>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</si>
  <si>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</si>
  <si>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</si>
  <si>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</si>
  <si>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</si>
  <si>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</si>
  <si>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</si>
  <si>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</si>
  <si>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</si>
  <si>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</si>
  <si>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</si>
  <si>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</si>
  <si>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</si>
  <si>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</si>
  <si>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</si>
  <si>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</si>
  <si>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</si>
  <si>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</si>
  <si>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</si>
  <si>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</si>
  <si>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</si>
  <si>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</si>
  <si>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</si>
  <si>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</si>
  <si>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</si>
  <si>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</si>
  <si>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</si>
  <si>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</si>
  <si>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</si>
  <si>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</si>
  <si>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</si>
  <si>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</si>
  <si>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</si>
  <si>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</si>
  <si>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</si>
  <si>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</si>
  <si>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</si>
  <si>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</si>
  <si>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</si>
  <si>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</si>
  <si>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</si>
  <si>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</si>
  <si>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</si>
  <si>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</si>
  <si>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</si>
  <si>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</si>
  <si>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</si>
  <si>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</si>
  <si>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</si>
  <si>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</si>
  <si>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</si>
  <si>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</si>
  <si>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</si>
  <si>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</si>
  <si>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</si>
  <si>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</si>
  <si>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</si>
  <si>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</si>
  <si>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</si>
  <si>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</si>
  <si>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</si>
  <si>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</si>
  <si>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</si>
  <si>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</si>
  <si>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</si>
  <si>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</si>
  <si>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</si>
  <si>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</si>
  <si>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</si>
  <si>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</si>
  <si>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</si>
  <si>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</si>
  <si>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</si>
  <si>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</si>
  <si>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</si>
  <si>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</si>
  <si>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</si>
  <si>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</si>
  <si>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</si>
  <si>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</si>
  <si>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</si>
  <si>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</si>
  <si>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</si>
  <si>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</si>
  <si>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</si>
  <si>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</si>
  <si>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</si>
  <si>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</si>
  <si>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</si>
  <si>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</si>
  <si>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</si>
  <si>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</si>
  <si>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</si>
  <si>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</si>
  <si>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</si>
  <si>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</si>
  <si>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</si>
  <si>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</si>
  <si>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</si>
  <si>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</si>
  <si>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</si>
  <si>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</si>
  <si>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</si>
  <si>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</si>
  <si>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</si>
  <si>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</si>
  <si>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</si>
  <si>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</si>
  <si>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</si>
  <si>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</si>
  <si>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</si>
  <si>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</si>
  <si>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</si>
  <si>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</si>
  <si>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</si>
  <si>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</si>
  <si>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</si>
  <si>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</si>
  <si>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</si>
  <si>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</si>
  <si>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</si>
  <si>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</si>
  <si>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</si>
  <si>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</si>
  <si>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</si>
  <si>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</si>
  <si>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</si>
  <si>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</si>
  <si>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</si>
  <si>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</si>
  <si>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</si>
  <si>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</si>
  <si>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</si>
  <si>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</si>
  <si>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</si>
  <si>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</si>
  <si>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</si>
  <si>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</si>
  <si>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</si>
  <si>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</si>
  <si>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</si>
  <si>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</si>
  <si>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</si>
  <si>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</si>
  <si>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</si>
  <si>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</si>
  <si>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</si>
  <si>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</si>
  <si>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</si>
  <si>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</si>
  <si>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</si>
  <si>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</si>
  <si>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</si>
  <si>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</si>
  <si>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</si>
  <si>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</si>
  <si>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</si>
  <si>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</si>
  <si>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</si>
  <si>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</si>
  <si>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</si>
  <si>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</si>
  <si>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</si>
  <si>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</si>
  <si>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</si>
  <si>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</si>
  <si>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</si>
  <si>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</si>
  <si>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</si>
  <si>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</si>
  <si>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</si>
  <si>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</si>
  <si>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</si>
  <si>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</si>
  <si>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</si>
  <si>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</si>
  <si>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</si>
  <si>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</si>
  <si>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</si>
  <si>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</si>
  <si>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</si>
  <si>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</si>
  <si>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</si>
  <si>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</si>
  <si>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</si>
  <si>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</si>
  <si>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</si>
  <si>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</si>
  <si>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</si>
  <si>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</si>
  <si>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</si>
  <si>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</si>
  <si>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</si>
  <si>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</si>
  <si>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</si>
  <si>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</si>
  <si>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</si>
  <si>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</si>
  <si>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</si>
  <si>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</si>
  <si>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</si>
  <si>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</si>
  <si>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</si>
  <si>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</si>
  <si>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</si>
  <si>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</si>
  <si>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</si>
  <si>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</si>
  <si>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</si>
  <si>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</si>
  <si>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</si>
  <si>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</si>
  <si>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</si>
  <si>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</si>
  <si>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</si>
  <si>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</si>
  <si>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</si>
  <si>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</si>
  <si>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</si>
  <si>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</si>
  <si>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</si>
  <si>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</si>
  <si>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</si>
  <si>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</si>
  <si>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</si>
  <si>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</si>
  <si>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</si>
  <si>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</si>
  <si>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</si>
  <si>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</si>
  <si>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</si>
  <si>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</si>
  <si>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</si>
  <si>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</si>
  <si>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</si>
  <si>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</si>
  <si>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</si>
  <si>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</si>
  <si>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</si>
  <si>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</si>
  <si>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</si>
  <si>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</si>
  <si>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</si>
  <si>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</si>
  <si>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</si>
  <si>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</si>
  <si>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</si>
  <si>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</si>
  <si>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</si>
  <si>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</si>
  <si>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</si>
  <si>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</si>
  <si>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</si>
  <si>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</si>
  <si>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</si>
  <si>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</si>
  <si>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</si>
  <si>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</si>
  <si>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</si>
  <si>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</si>
  <si>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</si>
  <si>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</si>
  <si>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</si>
  <si>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</si>
  <si>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</si>
  <si>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</si>
  <si>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</si>
  <si>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</si>
  <si>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</si>
  <si>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</si>
  <si>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</si>
  <si>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</si>
  <si>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</si>
  <si>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</si>
  <si>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</si>
  <si>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</si>
  <si>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</si>
  <si>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</si>
  <si>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</si>
  <si>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</si>
  <si>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</si>
  <si>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</si>
  <si>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</si>
  <si>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</si>
  <si>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</si>
  <si>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</si>
  <si>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</si>
  <si>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</si>
  <si>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</si>
  <si>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</si>
  <si>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</si>
  <si>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</si>
  <si>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</si>
  <si>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</si>
  <si>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</si>
  <si>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</si>
  <si>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</si>
  <si>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</si>
  <si>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</si>
  <si>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</si>
  <si>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</si>
  <si>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</si>
  <si>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</si>
  <si>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</si>
  <si>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</si>
  <si>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</si>
  <si>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</si>
  <si>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</si>
  <si>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</si>
  <si>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</si>
  <si>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</si>
  <si>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</si>
  <si>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</si>
  <si>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</si>
  <si>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</si>
  <si>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</si>
  <si>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</si>
  <si>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</si>
  <si>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</si>
  <si>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</si>
  <si>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</si>
  <si>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</si>
  <si>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</si>
  <si>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</si>
  <si>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</si>
  <si>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</si>
  <si>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</si>
  <si>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</si>
  <si>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</si>
  <si>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</si>
  <si>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</si>
  <si>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</si>
  <si>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</si>
  <si>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</si>
  <si>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</si>
  <si>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</si>
  <si>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</si>
  <si>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</si>
  <si>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</si>
  <si>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</si>
  <si>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</si>
  <si>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</si>
  <si>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</si>
  <si>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</si>
  <si>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</si>
  <si>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</si>
  <si>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</si>
  <si>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</si>
  <si>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</si>
  <si>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</si>
  <si>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</si>
  <si>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</si>
  <si>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</si>
  <si>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</si>
  <si>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</si>
  <si>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</si>
  <si>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</si>
  <si>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</si>
  <si>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</si>
  <si>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</si>
  <si>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</si>
  <si>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</si>
  <si>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</si>
  <si>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</si>
  <si>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</si>
  <si>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</si>
  <si>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</si>
  <si>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</si>
  <si>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</si>
  <si>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</si>
  <si>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</si>
  <si>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</si>
  <si>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</si>
  <si>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</si>
  <si>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</si>
  <si>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</si>
  <si>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</si>
  <si>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</si>
  <si>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</si>
  <si>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</si>
  <si>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</si>
  <si>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</si>
  <si>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</si>
  <si>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</si>
  <si>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</si>
  <si>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</si>
  <si>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</si>
  <si>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</si>
  <si>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</si>
  <si>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</si>
  <si>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</si>
  <si>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</si>
  <si>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</si>
  <si>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</si>
  <si>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</si>
  <si>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</si>
  <si>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</si>
  <si>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</si>
  <si>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</si>
  <si>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</si>
  <si>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</si>
  <si>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</si>
  <si>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</si>
  <si>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</si>
  <si>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</si>
  <si>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</si>
  <si>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</si>
  <si>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</si>
  <si>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</si>
  <si>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</si>
  <si>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</si>
  <si>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</si>
  <si>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</si>
  <si>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</si>
  <si>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</si>
  <si>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</si>
  <si>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</si>
  <si>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</si>
  <si>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</si>
  <si>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</si>
  <si>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</si>
  <si>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</si>
  <si>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</si>
  <si>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</si>
  <si>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</si>
  <si>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</si>
  <si>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</si>
  <si>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</si>
  <si>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</si>
  <si>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</si>
  <si>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</si>
  <si>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</si>
  <si>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</si>
  <si>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</si>
  <si>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</si>
  <si>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</si>
  <si>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</si>
  <si>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</si>
  <si>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</si>
  <si>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</si>
  <si>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</si>
  <si>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</si>
  <si>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</si>
  <si>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</si>
  <si>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</si>
  <si>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</si>
  <si>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</si>
  <si>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</si>
  <si>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</si>
  <si>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</si>
  <si>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</si>
  <si>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</si>
  <si>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</si>
  <si>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</si>
  <si>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</si>
  <si>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</si>
  <si>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</si>
  <si>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</si>
  <si>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</si>
  <si>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</si>
  <si>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</si>
  <si>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</si>
  <si>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</si>
  <si>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</si>
  <si>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</si>
  <si>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</si>
  <si>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</si>
  <si>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</si>
  <si>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</si>
  <si>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</si>
  <si>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</si>
  <si>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</si>
  <si>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</si>
  <si>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</si>
  <si>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</si>
  <si>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</si>
  <si>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</si>
  <si>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</si>
  <si>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</si>
  <si>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</si>
  <si>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</si>
  <si>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</si>
  <si>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</si>
  <si>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</si>
  <si>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</si>
  <si>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</si>
  <si>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</si>
  <si>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</si>
  <si>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</si>
  <si>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</si>
  <si>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</si>
  <si>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</si>
  <si>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</si>
  <si>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</si>
  <si>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</si>
  <si>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</si>
  <si>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</si>
  <si>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</si>
  <si>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</si>
  <si>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</si>
  <si>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</si>
  <si>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</si>
  <si>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</si>
  <si>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</si>
  <si>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</si>
  <si>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</si>
  <si>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</si>
  <si>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</si>
  <si>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</si>
  <si>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</si>
  <si>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</si>
  <si>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</si>
  <si>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</si>
  <si>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</si>
  <si>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</si>
  <si>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</si>
  <si>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</si>
  <si>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</si>
  <si>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</si>
  <si>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</si>
  <si>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</si>
  <si>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</si>
  <si>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</si>
  <si>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</si>
  <si>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</si>
  <si>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</si>
  <si>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</si>
  <si>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</si>
  <si>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</si>
  <si>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</si>
  <si>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</si>
  <si>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</si>
  <si>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</si>
  <si>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</si>
  <si>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</si>
  <si>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</si>
  <si>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</si>
  <si>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</si>
  <si>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</si>
  <si>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</si>
  <si>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</si>
  <si>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</si>
  <si>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</si>
  <si>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</si>
  <si>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</si>
  <si>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</si>
  <si>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</si>
  <si>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</si>
  <si>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</si>
  <si>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</si>
  <si>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</si>
  <si>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</si>
  <si>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</si>
  <si>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</si>
  <si>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</si>
  <si>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</si>
  <si>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</si>
  <si>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</si>
  <si>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</si>
  <si>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</si>
  <si>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</si>
  <si>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</si>
  <si>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</si>
  <si>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</si>
  <si>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</si>
  <si>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</si>
  <si>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</si>
  <si>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</si>
  <si>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</si>
  <si>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</si>
  <si>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</si>
  <si>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</si>
  <si>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</si>
  <si>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</si>
  <si>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</si>
  <si>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</si>
  <si>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</si>
  <si>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</si>
  <si>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</si>
  <si>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</si>
  <si>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</si>
  <si>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</si>
  <si>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</si>
  <si>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</si>
  <si>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</si>
  <si>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</si>
  <si>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</si>
  <si>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</si>
  <si>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</si>
  <si>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</si>
  <si>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</si>
  <si>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</si>
  <si>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</si>
  <si>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</si>
  <si>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</si>
  <si>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</si>
  <si>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</si>
  <si>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</si>
  <si>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</si>
  <si>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</si>
  <si>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</si>
  <si>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</si>
  <si>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</si>
  <si>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</si>
  <si>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</si>
  <si>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</si>
  <si>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</si>
  <si>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</si>
  <si>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</si>
  <si>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</si>
  <si>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</si>
  <si>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</si>
  <si>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</si>
  <si>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</si>
  <si>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</si>
  <si>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</si>
  <si>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</si>
  <si>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</si>
  <si>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</si>
  <si>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</si>
  <si>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</si>
  <si>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</si>
  <si>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</si>
  <si>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</si>
  <si>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</si>
  <si>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</si>
  <si>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</si>
  <si>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</si>
  <si>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</si>
  <si>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</si>
  <si>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</si>
  <si>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</si>
  <si>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</si>
  <si>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</si>
  <si>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</si>
  <si>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</si>
  <si>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</si>
  <si>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</si>
  <si>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</si>
  <si>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</si>
  <si>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</si>
  <si>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</si>
  <si>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</si>
  <si>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</si>
  <si>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</si>
  <si>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</si>
  <si>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</si>
  <si>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</si>
  <si>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</si>
  <si>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</si>
  <si>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</si>
  <si>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</si>
  <si>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</si>
  <si>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</si>
  <si>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</si>
  <si>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</si>
  <si>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</si>
  <si>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</si>
  <si>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</si>
  <si>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</si>
  <si>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</si>
  <si>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</si>
  <si>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</si>
  <si>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</si>
  <si>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</si>
  <si>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</si>
  <si>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</si>
  <si>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</si>
  <si>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</si>
  <si>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</si>
  <si>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</si>
  <si>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</si>
  <si>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</si>
  <si>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</si>
  <si>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</si>
  <si>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</si>
  <si>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</si>
  <si>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</si>
  <si>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</si>
  <si>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</si>
  <si>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</si>
  <si>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</si>
  <si>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</si>
  <si>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</si>
  <si>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</si>
  <si>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</si>
  <si>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</si>
  <si>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</si>
  <si>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</si>
  <si>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</si>
  <si>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</si>
  <si>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</si>
  <si>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</si>
  <si>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</si>
  <si>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</si>
  <si>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</si>
  <si>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</si>
  <si>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</si>
  <si>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</si>
  <si>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</si>
  <si>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</si>
  <si>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</si>
  <si>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</si>
  <si>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</si>
  <si>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</si>
  <si>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</si>
  <si>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</si>
  <si>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</si>
  <si>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</si>
  <si>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</si>
  <si>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</si>
  <si>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</si>
  <si>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</si>
  <si>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</si>
  <si>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</si>
  <si>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</si>
  <si>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</si>
  <si>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</si>
  <si>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</si>
  <si>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</si>
  <si>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</si>
  <si>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</si>
  <si>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</si>
  <si>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</si>
  <si>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</si>
  <si>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</si>
  <si>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</si>
  <si>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</si>
  <si>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</si>
  <si>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</si>
  <si>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</si>
  <si>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</si>
  <si>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</si>
  <si>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</si>
  <si>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</si>
  <si>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</si>
  <si>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</si>
  <si>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</si>
  <si>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</si>
  <si>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</si>
  <si>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</si>
  <si>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</si>
  <si>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</si>
  <si>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</si>
  <si>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</si>
  <si>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</si>
  <si>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</si>
  <si>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</si>
  <si>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</si>
  <si>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</si>
  <si>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</si>
  <si>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</si>
  <si>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</si>
  <si>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</si>
  <si>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</si>
  <si>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</si>
  <si>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</si>
  <si>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</si>
  <si>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</si>
  <si>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</si>
  <si>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</si>
  <si>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</si>
  <si>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</si>
  <si>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</si>
  <si>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</si>
  <si>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</si>
  <si>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</si>
  <si>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</si>
  <si>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</si>
  <si>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</si>
  <si>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</si>
  <si>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</si>
  <si>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</si>
  <si>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</si>
  <si>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</si>
  <si>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</si>
  <si>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</si>
  <si>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</si>
  <si>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</si>
  <si>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</si>
  <si>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</si>
  <si>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</si>
  <si>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</si>
  <si>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</si>
  <si>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</si>
  <si>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</si>
  <si>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</si>
  <si>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</si>
  <si>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</si>
  <si>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</si>
  <si>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</si>
  <si>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</si>
  <si>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</si>
  <si>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</si>
  <si>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</si>
  <si>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</si>
  <si>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</si>
  <si>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</si>
  <si>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</si>
  <si>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</si>
  <si>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</si>
  <si>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</si>
  <si>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</si>
  <si>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</si>
  <si>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</si>
  <si>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</si>
  <si>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</si>
  <si>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</si>
  <si>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</si>
  <si>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</si>
  <si>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</si>
  <si>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</si>
  <si>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</si>
  <si>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</si>
  <si>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</si>
  <si>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</si>
  <si>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</si>
  <si>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</si>
  <si>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</si>
  <si>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</si>
  <si>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</si>
  <si>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</si>
  <si>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</si>
  <si>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</si>
  <si>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</si>
  <si>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</si>
  <si>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</si>
  <si>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</si>
  <si>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</si>
  <si>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</si>
  <si>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</si>
  <si>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</si>
  <si>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</si>
  <si>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</si>
  <si>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</si>
  <si>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</si>
  <si>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</si>
  <si>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</si>
  <si>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</si>
  <si>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</si>
  <si>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</si>
  <si>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</si>
  <si>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</si>
  <si>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</si>
  <si>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</si>
  <si>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</si>
  <si>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</si>
  <si>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</si>
  <si>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</si>
  <si>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</si>
  <si>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</si>
  <si>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</si>
  <si>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</si>
  <si>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</si>
  <si>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</si>
  <si>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</si>
  <si>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</si>
  <si>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</si>
  <si>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</si>
  <si>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</si>
  <si>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</si>
  <si>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</si>
  <si>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</si>
  <si>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</si>
  <si>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</si>
  <si>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</si>
  <si>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</si>
  <si>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</si>
  <si>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</si>
  <si>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</si>
  <si>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</si>
  <si>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</si>
  <si>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</si>
  <si>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</si>
  <si>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</si>
  <si>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</si>
  <si>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</si>
  <si>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</si>
  <si>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</si>
  <si>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</si>
  <si>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</si>
  <si>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</si>
  <si>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</si>
  <si>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</si>
  <si>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</si>
  <si>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</si>
  <si>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</si>
  <si>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</si>
  <si>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</si>
  <si>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</si>
  <si>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</si>
  <si>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</si>
  <si>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</si>
  <si>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</si>
  <si>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</si>
  <si>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</si>
  <si>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</si>
  <si>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</si>
  <si>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</si>
  <si>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</si>
  <si>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</si>
  <si>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</si>
  <si>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</si>
  <si>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</si>
  <si>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</si>
  <si>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</si>
  <si>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</si>
  <si>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</si>
  <si>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</si>
  <si>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</si>
  <si>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</si>
  <si>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</si>
  <si>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</si>
  <si>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</si>
  <si>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</si>
  <si>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</si>
  <si>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</si>
  <si>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</si>
  <si>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</si>
  <si>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</si>
  <si>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</si>
  <si>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</si>
  <si>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</si>
  <si>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</si>
  <si>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</si>
  <si>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</si>
  <si>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</si>
  <si>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</si>
  <si>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</si>
  <si>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</si>
  <si>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</si>
  <si>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</si>
  <si>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</si>
  <si>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</si>
  <si>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</si>
  <si>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</si>
  <si>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</si>
  <si>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</si>
  <si>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</si>
  <si>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</si>
  <si>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</si>
  <si>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</si>
  <si>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</si>
  <si>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</si>
  <si>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</si>
  <si>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</si>
  <si>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</si>
  <si>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</si>
  <si>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</si>
  <si>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</si>
  <si>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</si>
  <si>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</si>
  <si>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</si>
  <si>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</si>
  <si>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</si>
  <si>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</si>
  <si>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</si>
  <si>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</si>
  <si>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</si>
  <si>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</si>
  <si>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</si>
  <si>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</si>
  <si>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</si>
  <si>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</si>
  <si>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</si>
  <si>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</si>
  <si>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</si>
  <si>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</si>
  <si>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</si>
  <si>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</si>
  <si>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</si>
  <si>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</si>
  <si>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</si>
  <si>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</si>
  <si>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</si>
  <si>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</si>
  <si>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</si>
  <si>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</si>
  <si>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</si>
  <si>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</si>
  <si>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</si>
  <si>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</si>
  <si>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</si>
  <si>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</si>
  <si>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</si>
  <si>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</si>
  <si>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</si>
  <si>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</si>
  <si>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</si>
  <si>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</si>
  <si>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</si>
  <si>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</si>
  <si>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</si>
  <si>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</si>
  <si>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</si>
  <si>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</si>
  <si>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</si>
  <si>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</si>
  <si>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</si>
  <si>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</si>
  <si>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</si>
  <si>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</si>
  <si>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</si>
  <si>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</si>
  <si>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</si>
  <si>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</si>
  <si>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</si>
  <si>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</si>
  <si>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</si>
  <si>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</si>
  <si>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</si>
  <si>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</si>
  <si>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</si>
  <si>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</si>
  <si>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</si>
  <si>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</si>
  <si>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</si>
  <si>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</si>
  <si>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</si>
  <si>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</si>
  <si>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</si>
  <si>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</si>
  <si>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</si>
  <si>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</si>
  <si>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</si>
  <si>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</si>
  <si>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</si>
  <si>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</si>
  <si>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</si>
  <si>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</si>
  <si>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</si>
  <si>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</si>
  <si>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</si>
  <si>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</si>
  <si>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</si>
  <si>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</si>
  <si>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</si>
  <si>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</si>
  <si>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</si>
  <si>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</si>
  <si>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</si>
  <si>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</si>
  <si>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</si>
  <si>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</si>
  <si>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</si>
  <si>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</si>
  <si>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</si>
  <si>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</si>
  <si>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</si>
  <si>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</si>
  <si>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</si>
  <si>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</si>
  <si>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</si>
  <si>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</si>
  <si>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</si>
  <si>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</si>
  <si>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</si>
  <si>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</si>
  <si>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</si>
  <si>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</si>
  <si>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</si>
  <si>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</si>
  <si>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</si>
  <si>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</si>
  <si>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</si>
  <si>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</si>
  <si>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</si>
  <si>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</si>
  <si>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</si>
  <si>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</si>
  <si>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</si>
  <si>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</si>
  <si>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</si>
  <si>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</si>
  <si>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</si>
  <si>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</si>
  <si>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</si>
  <si>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</si>
  <si>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</si>
  <si>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</si>
  <si>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</si>
  <si>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</si>
  <si>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</si>
  <si>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</si>
  <si>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</si>
  <si>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</si>
  <si>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</si>
  <si>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</si>
  <si>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</si>
  <si>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</si>
  <si>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</si>
  <si>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</si>
  <si>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</si>
  <si>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</si>
  <si>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</si>
  <si>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</si>
  <si>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</si>
  <si>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</si>
  <si>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</si>
  <si>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</si>
  <si>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</si>
  <si>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</si>
  <si>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</si>
  <si>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</si>
  <si>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</si>
  <si>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</si>
  <si>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</si>
  <si>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</si>
  <si>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</si>
  <si>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</si>
  <si>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</si>
  <si>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</si>
  <si>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</si>
  <si>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</si>
  <si>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</si>
  <si>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</si>
  <si>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</si>
  <si>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</si>
  <si>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</si>
  <si>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</si>
  <si>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</si>
  <si>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</si>
  <si>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</si>
  <si>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</si>
  <si>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</si>
  <si>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</si>
  <si>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</si>
  <si>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</si>
  <si>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</si>
  <si>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</si>
  <si>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</si>
  <si>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</si>
  <si>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</si>
  <si>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</si>
  <si>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</si>
  <si>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</si>
  <si>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</si>
  <si>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</si>
  <si>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</si>
  <si>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</si>
  <si>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</si>
  <si>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</si>
  <si>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</si>
  <si>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</si>
  <si>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</si>
  <si>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</si>
  <si>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</si>
  <si>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</si>
  <si>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</si>
  <si>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</si>
  <si>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</si>
  <si>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</si>
  <si>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</si>
  <si>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</si>
  <si>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</si>
  <si>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</si>
  <si>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</si>
  <si>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</si>
  <si>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</si>
  <si>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</si>
  <si>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</si>
  <si>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</si>
  <si>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</si>
  <si>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</si>
  <si>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</si>
  <si>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</si>
  <si>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</si>
  <si>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</si>
  <si>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</si>
  <si>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</si>
  <si>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</si>
  <si>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</si>
  <si>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</si>
  <si>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</si>
  <si>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</si>
  <si>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</si>
  <si>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</si>
  <si>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</si>
  <si>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</si>
  <si>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</si>
  <si>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</si>
  <si>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</si>
  <si>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</si>
  <si>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</si>
  <si>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</si>
  <si>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</si>
  <si>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</si>
  <si>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</si>
  <si>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</si>
  <si>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</si>
  <si>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</si>
  <si>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</si>
  <si>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</si>
  <si>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</si>
  <si>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</si>
  <si>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</si>
  <si>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</si>
  <si>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</si>
  <si>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</si>
  <si>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</si>
  <si>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</si>
  <si>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</si>
  <si>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</si>
  <si>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</si>
  <si>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</si>
  <si>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</si>
  <si>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</si>
  <si>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</si>
  <si>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</si>
  <si>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</si>
  <si>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</si>
  <si>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</si>
  <si>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</si>
  <si>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</si>
  <si>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</si>
  <si>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</si>
  <si>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</si>
  <si>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</si>
  <si>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</si>
  <si>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</si>
  <si>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</si>
  <si>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</si>
  <si>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</si>
  <si>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</si>
  <si>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</si>
  <si>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</si>
  <si>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</si>
  <si>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</si>
  <si>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</si>
  <si>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</si>
  <si>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</si>
  <si>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</si>
  <si>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</si>
  <si>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</si>
  <si>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</si>
  <si>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</si>
  <si>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</si>
  <si>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</si>
  <si>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</si>
  <si>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</si>
  <si>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</si>
  <si>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</si>
  <si>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</si>
  <si>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</si>
  <si>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</si>
  <si>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</si>
  <si>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</si>
  <si>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</si>
  <si>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</si>
  <si>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</si>
  <si>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</si>
  <si>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</si>
  <si>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</si>
  <si>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</si>
  <si>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</si>
  <si>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</si>
  <si>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</si>
  <si>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</si>
  <si>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</si>
  <si>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</si>
  <si>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</si>
  <si>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</si>
  <si>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</si>
  <si>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</si>
  <si>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</si>
  <si>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</si>
  <si>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</si>
  <si>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</si>
  <si>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</si>
  <si>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</si>
  <si>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</si>
  <si>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</si>
  <si>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</si>
  <si>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</si>
  <si>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</si>
  <si>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</si>
  <si>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</si>
  <si>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</si>
  <si>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</si>
  <si>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</si>
  <si>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</si>
  <si>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</si>
  <si>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</si>
  <si>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</si>
  <si>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</si>
  <si>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</si>
  <si>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</si>
  <si>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</si>
  <si>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</si>
  <si>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</si>
  <si>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</si>
  <si>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</si>
  <si>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</si>
  <si>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</si>
  <si>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</si>
  <si>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</si>
  <si>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</si>
  <si>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</si>
  <si>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</si>
  <si>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</si>
  <si>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</si>
  <si>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</si>
  <si>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</si>
  <si>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</si>
  <si>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</si>
  <si>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</si>
  <si>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</si>
  <si>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</si>
  <si>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</si>
  <si>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</si>
  <si>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</si>
  <si>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</si>
  <si>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</si>
  <si>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</si>
  <si>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</si>
  <si>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</si>
  <si>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</si>
  <si>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</si>
  <si>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</si>
  <si>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</si>
  <si>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</si>
  <si>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</si>
  <si>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</si>
  <si>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</si>
  <si>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</si>
  <si>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</si>
  <si>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</si>
  <si>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</si>
  <si>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</si>
  <si>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</si>
  <si>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</si>
  <si>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</si>
  <si>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</si>
  <si>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</si>
  <si>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</si>
  <si>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</si>
  <si>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</si>
  <si>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</si>
  <si>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</si>
  <si>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</si>
  <si>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</si>
  <si>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</si>
  <si>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</si>
  <si>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</si>
  <si>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</si>
  <si>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</si>
  <si>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</si>
  <si>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</si>
  <si>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</si>
  <si>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</si>
  <si>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</si>
  <si>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</si>
  <si>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</si>
  <si>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</si>
  <si>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</si>
  <si>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</si>
  <si>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</si>
  <si>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</si>
  <si>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</si>
  <si>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</si>
  <si>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</si>
  <si>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</si>
  <si>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</si>
  <si>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</si>
  <si>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</si>
  <si>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</si>
  <si>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</si>
  <si>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</si>
  <si>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</si>
  <si>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</si>
  <si>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</si>
  <si>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</si>
  <si>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</si>
  <si>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</si>
  <si>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</si>
  <si>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</si>
  <si>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</si>
  <si>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</si>
  <si>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</si>
  <si>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</si>
  <si>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</si>
  <si>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</si>
  <si>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</si>
  <si>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</si>
  <si>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</si>
  <si>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</si>
  <si>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</si>
  <si>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</si>
  <si>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</si>
  <si>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</si>
  <si>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</si>
  <si>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</si>
  <si>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</si>
  <si>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</si>
  <si>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</si>
  <si>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</si>
  <si>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</si>
  <si>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</si>
  <si>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</si>
  <si>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</si>
  <si>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</si>
  <si>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</si>
  <si>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</si>
  <si>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</si>
  <si>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</si>
  <si>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</si>
  <si>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</si>
  <si>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</si>
  <si>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</si>
  <si>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</si>
  <si>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</si>
  <si>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</si>
  <si>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</si>
  <si>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</si>
  <si>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</si>
  <si>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</si>
  <si>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</si>
  <si>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</si>
  <si>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</si>
  <si>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</si>
  <si>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</si>
  <si>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</si>
  <si>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</si>
  <si>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</si>
  <si>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</si>
  <si>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</si>
  <si>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</si>
  <si>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</si>
  <si>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</si>
  <si>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</si>
  <si>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</si>
  <si>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</si>
  <si>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</si>
  <si>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</si>
  <si>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</si>
  <si>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</si>
  <si>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</si>
  <si>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</si>
  <si>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</si>
  <si>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</si>
  <si>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</si>
  <si>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</si>
  <si>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</si>
  <si>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</si>
  <si>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</si>
  <si>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</si>
  <si>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</si>
  <si>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</si>
  <si>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</si>
  <si>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</si>
  <si>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</si>
  <si>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</si>
  <si>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</si>
  <si>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</si>
  <si>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</si>
  <si>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</si>
  <si>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</si>
  <si>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</si>
  <si>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</si>
  <si>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</si>
  <si>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</si>
  <si>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</si>
  <si>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</si>
  <si>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</si>
  <si>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</si>
  <si>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</si>
  <si>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</si>
  <si>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</si>
  <si>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</si>
  <si>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</si>
  <si>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</si>
  <si>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</si>
  <si>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</si>
  <si>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</si>
  <si>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</si>
  <si>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</si>
  <si>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</si>
  <si>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</si>
  <si>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</si>
  <si>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</si>
  <si>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</si>
  <si>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</si>
  <si>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</si>
  <si>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</si>
  <si>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</si>
  <si>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</si>
  <si>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</si>
  <si>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</si>
  <si>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</si>
  <si>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</si>
  <si>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</si>
  <si>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</si>
  <si>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</si>
  <si>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</si>
  <si>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</si>
  <si>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</si>
  <si>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</si>
  <si>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</si>
  <si>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</si>
  <si>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</si>
  <si>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</si>
  <si>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</si>
  <si>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</si>
  <si>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</si>
  <si>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</si>
  <si>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</si>
  <si>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</si>
  <si>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</si>
  <si>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</si>
  <si>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</si>
  <si>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</si>
  <si>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</si>
  <si>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</si>
  <si>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</si>
  <si>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</si>
  <si>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</si>
  <si>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</si>
  <si>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</si>
  <si>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</si>
  <si>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</si>
  <si>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</si>
  <si>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</si>
  <si>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</si>
  <si>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</si>
  <si>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</si>
  <si>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</si>
  <si>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</si>
  <si>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</si>
  <si>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</si>
  <si>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</si>
  <si>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</si>
  <si>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</si>
  <si>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</si>
  <si>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</si>
  <si>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</si>
  <si>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</si>
  <si>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</si>
  <si>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</si>
  <si>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</si>
  <si>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</si>
  <si>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</si>
  <si>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</si>
  <si>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</si>
  <si>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</si>
  <si>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</si>
  <si>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</si>
  <si>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</si>
  <si>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</si>
  <si>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</si>
  <si>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</si>
  <si>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</si>
  <si>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</si>
  <si>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</si>
  <si>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</si>
  <si>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</si>
  <si>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</si>
  <si>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</si>
  <si>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</si>
  <si>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</si>
  <si>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</si>
  <si>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</si>
  <si>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</si>
  <si>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</si>
  <si>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</si>
  <si>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</si>
  <si>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</si>
  <si>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</si>
  <si>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</si>
  <si>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</si>
  <si>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</si>
  <si>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</si>
  <si>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</si>
  <si>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</si>
  <si>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</si>
  <si>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</si>
  <si>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</si>
  <si>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</si>
  <si>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</si>
  <si>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</si>
  <si>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</si>
  <si>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</si>
  <si>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</si>
  <si>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</si>
  <si>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</si>
  <si>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</si>
  <si>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</si>
  <si>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</si>
  <si>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</si>
  <si>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</si>
  <si>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</si>
  <si>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</si>
  <si>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</si>
  <si>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</si>
  <si>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</si>
  <si>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</si>
  <si>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</si>
  <si>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</si>
  <si>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</si>
  <si>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</si>
  <si>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</si>
  <si>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</si>
  <si>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</si>
  <si>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</si>
  <si>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</si>
  <si>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</si>
  <si>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</si>
  <si>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</si>
  <si>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</si>
  <si>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</si>
  <si>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</si>
  <si>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</si>
  <si>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</si>
  <si>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</si>
  <si>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</si>
  <si>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</si>
  <si>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</si>
  <si>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</si>
  <si>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</si>
  <si>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</si>
  <si>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</si>
  <si>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</si>
  <si>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</si>
  <si>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</si>
  <si>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</si>
  <si>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</si>
  <si>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</si>
  <si>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</si>
  <si>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</si>
  <si>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</si>
  <si>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</si>
  <si>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</si>
  <si>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</si>
  <si>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</si>
  <si>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</si>
  <si>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</si>
  <si>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</si>
  <si>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</si>
  <si>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</si>
  <si>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</si>
  <si>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</si>
  <si>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</si>
  <si>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</si>
  <si>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</si>
  <si>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</si>
  <si>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</si>
  <si>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</si>
  <si>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</si>
  <si>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</si>
  <si>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</si>
  <si>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</si>
  <si>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</si>
  <si>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</si>
  <si>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</si>
  <si>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</si>
  <si>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</si>
  <si>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</si>
  <si>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</si>
  <si>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</si>
  <si>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</si>
  <si>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</si>
  <si>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</si>
  <si>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</si>
  <si>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</si>
  <si>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</si>
  <si>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</si>
  <si>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</si>
  <si>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</si>
  <si>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</si>
  <si>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</si>
  <si>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</si>
  <si>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</si>
  <si>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</si>
  <si>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</si>
  <si>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</si>
  <si>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</si>
  <si>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</si>
  <si>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</si>
  <si>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</si>
  <si>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</si>
  <si>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</si>
  <si>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</si>
  <si>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</si>
  <si>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</si>
  <si>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</si>
  <si>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</si>
  <si>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</si>
  <si>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</si>
  <si>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</si>
  <si>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</si>
  <si>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</si>
  <si>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</si>
  <si>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</si>
  <si>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</si>
  <si>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</si>
  <si>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</si>
  <si>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</si>
  <si>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</si>
  <si>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</si>
  <si>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</si>
  <si>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</si>
  <si>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</si>
  <si>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</si>
  <si>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</si>
  <si>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</si>
  <si>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</si>
  <si>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</si>
  <si>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</si>
  <si>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</si>
  <si>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</si>
  <si>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</si>
  <si>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</si>
  <si>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</si>
  <si>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</si>
  <si>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</si>
  <si>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</si>
  <si>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</si>
  <si>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</si>
  <si>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</si>
  <si>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</si>
  <si>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</si>
  <si>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</si>
  <si>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</si>
  <si>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</si>
  <si>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</si>
  <si>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</si>
  <si>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</si>
  <si>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</si>
  <si>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</si>
  <si>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</si>
  <si>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</si>
  <si>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</si>
  <si>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</si>
  <si>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</si>
  <si>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</si>
  <si>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</si>
  <si>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</si>
  <si>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</si>
  <si>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</si>
  <si>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</si>
  <si>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</si>
  <si>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</si>
  <si>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</si>
  <si>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</si>
  <si>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</si>
  <si>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</si>
  <si>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</si>
  <si>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</si>
  <si>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</si>
  <si>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</si>
  <si>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</si>
  <si>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</si>
  <si>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</si>
  <si>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</si>
  <si>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</si>
  <si>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</si>
  <si>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</si>
  <si>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</si>
  <si>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</si>
  <si>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</si>
  <si>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</si>
  <si>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</si>
  <si>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</si>
  <si>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</si>
  <si>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</si>
  <si>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</si>
  <si>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</si>
  <si>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</si>
  <si>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</si>
  <si>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</si>
  <si>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</si>
  <si>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</si>
  <si>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</si>
  <si>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</si>
  <si>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</si>
  <si>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</si>
  <si>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</si>
  <si>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</si>
  <si>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</si>
  <si>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</si>
  <si>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</si>
  <si>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</si>
  <si>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</si>
  <si>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</si>
  <si>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</si>
  <si>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</si>
  <si>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</si>
  <si>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</si>
  <si>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</si>
  <si>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</si>
  <si>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</si>
  <si>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</si>
  <si>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</si>
  <si>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</si>
  <si>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</si>
  <si>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</si>
  <si>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</si>
  <si>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</si>
  <si>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</si>
  <si>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</si>
  <si>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</si>
  <si>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</si>
  <si>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</si>
  <si>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</si>
  <si>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</si>
  <si>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</si>
  <si>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</si>
  <si>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</si>
  <si>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</si>
  <si>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</si>
  <si>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</si>
  <si>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</si>
  <si>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</si>
  <si>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</si>
  <si>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</si>
  <si>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</si>
  <si>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</si>
  <si>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</si>
  <si>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</si>
  <si>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</si>
  <si>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</si>
  <si>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</si>
  <si>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</si>
  <si>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</si>
  <si>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</si>
  <si>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</si>
  <si>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</si>
  <si>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</si>
  <si>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</si>
  <si>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</si>
  <si>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</si>
  <si>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</si>
  <si>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</si>
  <si>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</si>
  <si>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</si>
  <si>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</si>
  <si>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</si>
  <si>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</si>
  <si>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</si>
  <si>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</si>
  <si>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</si>
  <si>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</si>
  <si>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</si>
  <si>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</si>
  <si>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</si>
  <si>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</si>
  <si>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</si>
  <si>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</si>
  <si>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</si>
  <si>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</si>
  <si>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</si>
  <si>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</si>
  <si>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</si>
  <si>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</si>
  <si>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</si>
  <si>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</si>
  <si>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</si>
  <si>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</si>
  <si>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</si>
  <si>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</si>
  <si>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</si>
  <si>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</si>
  <si>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</si>
  <si>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</si>
  <si>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</si>
  <si>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</si>
  <si>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</si>
  <si>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</si>
  <si>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</si>
  <si>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</si>
  <si>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</si>
  <si>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</si>
  <si>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</si>
  <si>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</si>
  <si>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</si>
  <si>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</si>
  <si>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</si>
  <si>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</si>
  <si>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</si>
  <si>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</si>
  <si>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</si>
  <si>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</si>
  <si>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</si>
  <si>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</si>
  <si>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</si>
  <si>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</si>
  <si>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</si>
  <si>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</si>
  <si>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</si>
  <si>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</si>
  <si>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</si>
  <si>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</si>
  <si>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</si>
  <si>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</si>
  <si>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</si>
  <si>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</si>
  <si>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</si>
  <si>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</si>
  <si>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</si>
  <si>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</si>
  <si>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</si>
  <si>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</si>
  <si>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</si>
  <si>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</si>
  <si>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</si>
  <si>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</si>
  <si>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</si>
  <si>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</si>
  <si>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</si>
  <si>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</si>
  <si>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</si>
  <si>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</si>
  <si>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</si>
  <si>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</si>
  <si>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</si>
  <si>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</si>
  <si>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</si>
  <si>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</si>
  <si>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</si>
  <si>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</si>
  <si>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</si>
  <si>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</si>
  <si>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</si>
  <si>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</si>
  <si>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</si>
  <si>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</si>
  <si>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</si>
  <si>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</si>
  <si>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</si>
  <si>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</si>
  <si>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</si>
  <si>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</si>
  <si>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</si>
  <si>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</si>
  <si>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</si>
  <si>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</si>
  <si>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</si>
  <si>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</si>
  <si>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</si>
  <si>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</si>
  <si>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</si>
  <si>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</si>
  <si>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</si>
  <si>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</si>
  <si>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</si>
  <si>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</si>
  <si>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</si>
  <si>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</si>
  <si>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</si>
  <si>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</si>
  <si>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</si>
  <si>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</si>
  <si>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</si>
  <si>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</si>
  <si>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</si>
  <si>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</si>
  <si>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</si>
  <si>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</si>
  <si>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</si>
  <si>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</si>
  <si>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</si>
  <si>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</si>
  <si>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</si>
  <si>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</si>
  <si>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</si>
  <si>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</si>
  <si>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</si>
  <si>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</si>
  <si>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</si>
  <si>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</si>
  <si>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</si>
  <si>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</si>
  <si>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</si>
  <si>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</si>
  <si>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</si>
  <si>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</si>
  <si>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</si>
  <si>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</si>
  <si>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</si>
  <si>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</si>
  <si>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</si>
  <si>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</si>
  <si>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</si>
  <si>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</si>
  <si>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</si>
  <si>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</si>
  <si>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</si>
  <si>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</si>
  <si>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</si>
  <si>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</si>
  <si>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</si>
  <si>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</si>
  <si>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</si>
  <si>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</si>
  <si>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</si>
  <si>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</si>
  <si>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</si>
  <si>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</si>
  <si>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</si>
  <si>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</si>
  <si>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</si>
  <si>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</si>
  <si>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</si>
  <si>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</si>
  <si>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</si>
  <si>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</si>
  <si>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</si>
  <si>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</si>
  <si>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</si>
  <si>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</si>
  <si>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</si>
  <si>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</si>
  <si>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</si>
  <si>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</si>
  <si>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</si>
  <si>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</si>
  <si>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</si>
  <si>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</si>
  <si>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</si>
  <si>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</si>
  <si>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</si>
  <si>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</si>
  <si>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</si>
  <si>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</si>
  <si>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</si>
  <si>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</si>
  <si>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</si>
  <si>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</si>
  <si>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</si>
  <si>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</si>
  <si>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</si>
  <si>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</si>
  <si>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</si>
  <si>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</si>
  <si>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</si>
  <si>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</si>
  <si>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</si>
  <si>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</si>
  <si>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</si>
  <si>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</si>
  <si>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</si>
  <si>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</si>
  <si>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</si>
  <si>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</si>
  <si>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</si>
  <si>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</si>
  <si>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</si>
  <si>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</si>
  <si>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</si>
  <si>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</si>
  <si>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</si>
  <si>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</si>
  <si>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</si>
  <si>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</si>
  <si>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</si>
  <si>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</si>
  <si>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</si>
  <si>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</si>
  <si>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</si>
  <si>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</si>
  <si>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</si>
  <si>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</si>
  <si>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</si>
  <si>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</si>
  <si>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</si>
  <si>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</si>
  <si>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</si>
  <si>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</si>
  <si>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</si>
  <si>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</si>
  <si>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</si>
  <si>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</si>
  <si>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</si>
  <si>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</si>
  <si>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</si>
  <si>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</si>
  <si>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</si>
  <si>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</si>
  <si>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</si>
  <si>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</si>
  <si>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</si>
  <si>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</si>
  <si>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</si>
  <si>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</si>
  <si>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</si>
  <si>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</si>
  <si>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</si>
  <si>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</si>
  <si>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</si>
  <si>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</si>
  <si>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</si>
  <si>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</si>
  <si>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</si>
  <si>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</si>
  <si>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</si>
  <si>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</si>
  <si>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</si>
  <si>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</si>
  <si>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</si>
  <si>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</si>
  <si>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</si>
  <si>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</si>
  <si>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</si>
  <si>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</si>
  <si>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</si>
  <si>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</si>
  <si>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</si>
  <si>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</si>
  <si>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</si>
  <si>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</si>
  <si>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</si>
  <si>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</si>
  <si>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</si>
  <si>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</si>
  <si>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</si>
  <si>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</si>
  <si>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</si>
  <si>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</si>
  <si>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</si>
  <si>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</si>
  <si>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</si>
  <si>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</si>
  <si>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</si>
  <si>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</si>
  <si>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</si>
  <si>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</si>
  <si>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</si>
  <si>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</si>
  <si>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</si>
  <si>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</si>
  <si>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</si>
  <si>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</si>
  <si>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</si>
  <si>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</si>
  <si>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</si>
  <si>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</si>
  <si>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</si>
  <si>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</si>
  <si>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</si>
  <si>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</si>
  <si>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</si>
  <si>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</si>
  <si>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</si>
  <si>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</si>
  <si>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</si>
  <si>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</si>
  <si>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</si>
  <si>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</si>
  <si>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</si>
  <si>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</si>
  <si>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</si>
  <si>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</si>
  <si>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</si>
  <si>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</si>
  <si>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</si>
  <si>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</si>
  <si>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</si>
  <si>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</si>
  <si>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</si>
  <si>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</si>
  <si>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</si>
  <si>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</si>
  <si>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</si>
  <si>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</si>
  <si>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</si>
  <si>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</si>
  <si>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</si>
  <si>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</si>
  <si>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</si>
  <si>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</si>
  <si>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</si>
  <si>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</si>
  <si>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</si>
  <si>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</si>
  <si>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</si>
  <si>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</si>
  <si>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</si>
  <si>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</si>
  <si>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</si>
  <si>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</si>
  <si>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</si>
  <si>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</si>
  <si>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</si>
  <si>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</si>
  <si>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</si>
  <si>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</si>
  <si>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</si>
  <si>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</si>
  <si>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</si>
  <si>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</si>
  <si>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</si>
  <si>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</si>
  <si>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</si>
  <si>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</si>
  <si>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</si>
  <si>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</si>
  <si>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</si>
  <si>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</si>
  <si>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</si>
  <si>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</si>
  <si>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</si>
  <si>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</si>
  <si>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</si>
  <si>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</si>
  <si>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</si>
  <si>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</si>
  <si>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</si>
  <si>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</si>
  <si>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</si>
  <si>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</si>
  <si>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</si>
  <si>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</si>
  <si>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</si>
  <si>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</si>
  <si>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</si>
  <si>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</si>
  <si>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</si>
  <si>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</si>
  <si>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</si>
  <si>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</si>
  <si>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</si>
  <si>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</si>
  <si>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</si>
  <si>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</si>
  <si>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</si>
  <si>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</si>
  <si>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</si>
  <si>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</si>
  <si>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</si>
  <si>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</si>
  <si>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</si>
  <si>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</si>
  <si>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</si>
  <si>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</si>
  <si>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</si>
  <si>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</si>
  <si>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</si>
  <si>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</si>
  <si>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</si>
  <si>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</si>
  <si>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</si>
  <si>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</si>
  <si>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</si>
  <si>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</si>
  <si>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</si>
  <si>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</si>
  <si>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</si>
  <si>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</si>
  <si>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</si>
  <si>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</si>
  <si>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</si>
  <si>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</si>
  <si>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</si>
  <si>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</si>
  <si>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</si>
  <si>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</si>
  <si>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</si>
  <si>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</si>
  <si>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</si>
  <si>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</si>
  <si>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</si>
  <si>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</si>
  <si>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</si>
  <si>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</si>
  <si>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</si>
  <si>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</si>
  <si>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</si>
  <si>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</si>
  <si>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</si>
  <si>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</si>
  <si>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</si>
  <si>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</si>
  <si>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</si>
  <si>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</si>
  <si>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</si>
  <si>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</si>
  <si>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</si>
  <si>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</si>
  <si>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</si>
  <si>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</si>
  <si>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</si>
  <si>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</si>
  <si>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</si>
  <si>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</si>
  <si>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</si>
  <si>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</si>
  <si>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</si>
  <si>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</si>
  <si>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</si>
  <si>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</si>
  <si>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</si>
  <si>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</si>
  <si>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</si>
  <si>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</si>
  <si>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</si>
  <si>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</si>
  <si>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</si>
  <si>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</si>
  <si>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</si>
  <si>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</si>
  <si>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</si>
  <si>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</si>
  <si>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</si>
  <si>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</si>
  <si>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</si>
  <si>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</si>
  <si>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</si>
  <si>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</si>
  <si>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</si>
  <si>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</si>
  <si>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</si>
  <si>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</si>
  <si>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</si>
  <si>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</si>
  <si>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</si>
  <si>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</si>
  <si>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</si>
  <si>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</si>
  <si>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</si>
  <si>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</si>
  <si>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</si>
  <si>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</si>
  <si>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</si>
  <si>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</si>
  <si>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</si>
  <si>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</si>
  <si>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</si>
  <si>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</si>
  <si>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</si>
  <si>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</si>
  <si>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</si>
  <si>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</si>
  <si>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</si>
  <si>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</si>
  <si>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</si>
  <si>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</si>
  <si>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</si>
  <si>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</si>
  <si>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</si>
  <si>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</si>
  <si>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</si>
  <si>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</si>
  <si>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</si>
  <si>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</si>
  <si>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</si>
  <si>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</si>
  <si>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</si>
  <si>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</si>
  <si>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</si>
  <si>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</si>
  <si>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</si>
  <si>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</si>
  <si>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</si>
  <si>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</si>
  <si>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</si>
  <si>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</si>
  <si>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</si>
  <si>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</si>
  <si>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</si>
  <si>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</si>
  <si>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</si>
  <si>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</si>
  <si>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</si>
  <si>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</si>
  <si>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</si>
  <si>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</si>
  <si>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</si>
  <si>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</si>
  <si>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</si>
  <si>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</si>
  <si>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</si>
  <si>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</si>
  <si>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</si>
  <si>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</si>
  <si>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</si>
  <si>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</si>
  <si>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</si>
  <si>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</si>
  <si>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</si>
  <si>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</si>
  <si>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</si>
  <si>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</si>
  <si>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</si>
  <si>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</si>
  <si>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</si>
  <si>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</si>
  <si>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</si>
  <si>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</si>
  <si>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</si>
  <si>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</si>
  <si>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</si>
  <si>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</si>
  <si>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</si>
  <si>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</si>
  <si>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</si>
  <si>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</si>
  <si>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</si>
  <si>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</si>
  <si>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</si>
  <si>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</si>
  <si>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</si>
  <si>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</si>
  <si>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</si>
  <si>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</si>
  <si>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</si>
  <si>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</si>
  <si>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</si>
  <si>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</si>
  <si>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</si>
  <si>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</si>
  <si>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</si>
  <si>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</si>
  <si>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</si>
  <si>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</si>
  <si>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</si>
  <si>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</si>
  <si>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</si>
  <si>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</si>
  <si>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</si>
  <si>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</si>
  <si>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</si>
  <si>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</si>
  <si>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</si>
  <si>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</si>
  <si>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</si>
  <si>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</si>
  <si>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</si>
  <si>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</si>
  <si>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</si>
  <si>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</si>
  <si>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</si>
  <si>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</si>
  <si>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</si>
  <si>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</si>
  <si>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</si>
  <si>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</si>
  <si>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</si>
  <si>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</si>
  <si>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</si>
  <si>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</si>
  <si>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</si>
  <si>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</si>
  <si>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</si>
  <si>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</si>
  <si>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</si>
  <si>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</si>
  <si>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</si>
  <si>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</si>
  <si>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</si>
  <si>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</si>
  <si>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</si>
  <si>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</si>
  <si>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</si>
  <si>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</si>
  <si>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</si>
  <si>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</si>
  <si>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</si>
  <si>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</si>
  <si>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</si>
  <si>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</si>
  <si>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</si>
  <si>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</si>
  <si>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</si>
  <si>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</si>
  <si>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</si>
  <si>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</si>
  <si>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</si>
  <si>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</si>
  <si>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</si>
  <si>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</si>
  <si>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</si>
  <si>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</si>
  <si>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</si>
  <si>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</si>
  <si>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</si>
  <si>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</si>
  <si>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</si>
  <si>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</si>
  <si>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</si>
  <si>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</si>
  <si>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</si>
  <si>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</si>
  <si>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</si>
  <si>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</si>
  <si>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</si>
  <si>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</si>
  <si>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</si>
  <si>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</si>
  <si>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</si>
  <si>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</si>
  <si>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</si>
  <si>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</si>
  <si>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</si>
  <si>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</si>
  <si>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</si>
  <si>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</si>
  <si>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</si>
  <si>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</si>
  <si>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</si>
  <si>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</si>
  <si>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</si>
  <si>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</si>
  <si>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</si>
  <si>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</si>
  <si>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</si>
  <si>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</si>
  <si>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</si>
  <si>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</si>
  <si>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</si>
  <si>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</si>
  <si>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</si>
  <si>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</si>
  <si>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</si>
  <si>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</si>
  <si>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</si>
  <si>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</si>
  <si>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</si>
  <si>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</si>
  <si>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</si>
  <si>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</si>
  <si>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</si>
  <si>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</si>
  <si>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</si>
  <si>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</si>
  <si>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</si>
  <si>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</si>
  <si>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</si>
  <si>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</si>
  <si>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</si>
  <si>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</si>
  <si>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</si>
  <si>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</si>
  <si>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</si>
  <si>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</si>
  <si>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</si>
  <si>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</si>
  <si>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</si>
  <si>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</si>
  <si>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</si>
  <si>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</si>
  <si>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</si>
  <si>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</si>
  <si>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</si>
  <si>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</si>
  <si>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</si>
  <si>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</si>
  <si>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</si>
  <si>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</si>
  <si>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</si>
  <si>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</si>
  <si>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</si>
  <si>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</si>
  <si>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</si>
  <si>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</si>
  <si>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</si>
  <si>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</si>
  <si>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</si>
  <si>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</si>
  <si>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</si>
  <si>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</si>
  <si>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</si>
  <si>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</si>
  <si>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</si>
  <si>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</si>
  <si>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</si>
  <si>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</si>
  <si>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</si>
  <si>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</si>
  <si>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</si>
  <si>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</si>
  <si>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</si>
  <si>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</si>
  <si>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</si>
  <si>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</si>
  <si>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</si>
  <si>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</si>
  <si>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</si>
  <si>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</si>
  <si>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</si>
  <si>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</si>
  <si>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</si>
  <si>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</si>
  <si>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</si>
  <si>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</si>
  <si>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</si>
  <si>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</si>
  <si>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</si>
  <si>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</si>
  <si>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</si>
  <si>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</si>
  <si>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</si>
  <si>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</si>
  <si>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</si>
  <si>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</si>
  <si>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</si>
  <si>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</si>
  <si>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</si>
  <si>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</si>
  <si>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</si>
  <si>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</si>
  <si>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</si>
  <si>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</si>
  <si>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</si>
  <si>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</si>
  <si>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</si>
  <si>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</si>
  <si>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</si>
  <si>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</si>
  <si>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</si>
  <si>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</si>
  <si>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</si>
  <si>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</si>
  <si>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</si>
  <si>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</si>
  <si>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</si>
  <si>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</si>
  <si>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</si>
  <si>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</si>
  <si>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</si>
  <si>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</si>
  <si>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</si>
  <si>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</si>
  <si>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</si>
  <si>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</si>
  <si>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</si>
  <si>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</si>
  <si>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</si>
  <si>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</si>
  <si>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</si>
  <si>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</si>
  <si>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</si>
  <si>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</si>
  <si>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</si>
  <si>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</si>
  <si>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</si>
  <si>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</si>
  <si>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</si>
  <si>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</si>
  <si>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</si>
  <si>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</si>
  <si>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</si>
  <si>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</si>
  <si>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</si>
  <si>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</si>
  <si>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</si>
  <si>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</si>
  <si>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</si>
  <si>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</si>
  <si>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</si>
  <si>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</si>
  <si>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</si>
  <si>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</si>
  <si>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</si>
  <si>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</si>
  <si>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</si>
  <si>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</si>
  <si>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</si>
  <si>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</si>
  <si>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</si>
  <si>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</si>
  <si>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</si>
  <si>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</si>
  <si>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</si>
  <si>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</si>
  <si>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</si>
  <si>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</si>
  <si>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</si>
  <si>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</si>
  <si>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</si>
  <si>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</si>
  <si>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</si>
  <si>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</si>
  <si>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</si>
  <si>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</si>
  <si>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</si>
  <si>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</si>
  <si>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</si>
  <si>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</si>
  <si>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</si>
  <si>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</si>
  <si>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</si>
  <si>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</si>
  <si>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</si>
  <si>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</si>
  <si>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</si>
  <si>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</si>
  <si>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</si>
  <si>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</si>
  <si>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</si>
  <si>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</si>
  <si>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</si>
  <si>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</si>
  <si>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</si>
  <si>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</si>
  <si>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</si>
  <si>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</si>
  <si>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</si>
  <si>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</si>
  <si>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</si>
  <si>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</si>
  <si>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</si>
  <si>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</si>
  <si>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</si>
  <si>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</si>
  <si>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</si>
  <si>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</si>
  <si>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</si>
  <si>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</si>
  <si>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</si>
  <si>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</si>
  <si>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</si>
  <si>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</si>
  <si>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</si>
  <si>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</si>
  <si>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</si>
  <si>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</si>
  <si>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</si>
  <si>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</si>
  <si>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</si>
  <si>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</si>
  <si>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</si>
  <si>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</si>
  <si>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</si>
  <si>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</si>
  <si>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</si>
  <si>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</si>
  <si>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</si>
  <si>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</si>
  <si>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</si>
  <si>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</si>
  <si>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</si>
  <si>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</si>
  <si>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</si>
  <si>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</si>
  <si>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</si>
  <si>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</si>
  <si>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</si>
  <si>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</si>
  <si>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</si>
  <si>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</si>
  <si>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</si>
  <si>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</si>
  <si>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</si>
  <si>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</si>
  <si>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</si>
  <si>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</si>
  <si>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</si>
  <si>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</si>
  <si>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</si>
  <si>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</si>
  <si>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</si>
  <si>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</si>
  <si>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</si>
  <si>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</si>
  <si>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</si>
  <si>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</si>
  <si>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</si>
  <si>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</si>
  <si>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</si>
  <si>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</si>
  <si>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</si>
  <si>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</si>
  <si>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</si>
  <si>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</si>
  <si>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</si>
  <si>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</si>
  <si>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</si>
  <si>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</si>
  <si>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</si>
  <si>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</si>
  <si>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</si>
  <si>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</si>
  <si>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</si>
  <si>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</si>
  <si>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</si>
  <si>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</si>
  <si>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</si>
  <si>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</si>
  <si>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</si>
  <si>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</si>
  <si>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</si>
  <si>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</si>
  <si>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</si>
  <si>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</si>
  <si>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</si>
  <si>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</si>
  <si>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</si>
  <si>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</si>
  <si>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</si>
  <si>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</si>
  <si>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</si>
  <si>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</si>
  <si>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</si>
  <si>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</si>
  <si>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</si>
  <si>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</si>
  <si>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</si>
  <si>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</si>
  <si>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</si>
  <si>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</si>
  <si>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</si>
  <si>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</si>
  <si>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</si>
  <si>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</si>
  <si>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</si>
  <si>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</si>
  <si>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</si>
  <si>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</si>
  <si>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</si>
  <si>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</si>
  <si>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</si>
  <si>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</si>
  <si>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</si>
  <si>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</si>
  <si>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</si>
  <si>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</si>
  <si>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</si>
  <si>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</si>
  <si>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</si>
  <si>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</si>
  <si>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</si>
  <si>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</si>
  <si>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</si>
  <si>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</si>
  <si>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</si>
  <si>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</si>
  <si>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</si>
  <si>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</si>
  <si>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</si>
  <si>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</si>
  <si>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</si>
  <si>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</si>
  <si>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</si>
  <si>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</si>
  <si>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</si>
  <si>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</si>
  <si>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</si>
  <si>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</si>
  <si>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</si>
  <si>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</si>
  <si>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</si>
  <si>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</si>
  <si>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</si>
  <si>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</si>
  <si>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</si>
  <si>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</si>
  <si>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</si>
  <si>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</si>
  <si>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</si>
  <si>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</si>
  <si>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</si>
  <si>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</si>
  <si>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</si>
  <si>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</si>
  <si>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</si>
  <si>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</si>
  <si>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</si>
  <si>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</si>
  <si>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</si>
  <si>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</si>
  <si>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</si>
  <si>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</si>
  <si>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</si>
  <si>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</si>
  <si>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</si>
  <si>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</si>
  <si>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</si>
  <si>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</si>
  <si>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</si>
  <si>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</si>
  <si>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</si>
  <si>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</si>
  <si>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</si>
  <si>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</si>
  <si>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</si>
  <si>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</si>
  <si>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</si>
  <si>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</si>
  <si>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</si>
  <si>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</si>
  <si>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</si>
  <si>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</si>
  <si>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</si>
  <si>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</si>
  <si>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</si>
  <si>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</si>
  <si>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</si>
  <si>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</si>
  <si>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</si>
  <si>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</si>
  <si>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</si>
  <si>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</si>
  <si>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</si>
  <si>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</si>
  <si>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</si>
  <si>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</si>
  <si>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</si>
  <si>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</si>
  <si>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</si>
  <si>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</si>
  <si>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</si>
  <si>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</si>
  <si>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</si>
  <si>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</si>
  <si>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</si>
  <si>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</si>
  <si>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</si>
  <si>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</si>
  <si>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</si>
  <si>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</si>
  <si>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</si>
  <si>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</si>
  <si>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</si>
  <si>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</si>
  <si>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</si>
  <si>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</si>
  <si>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</si>
  <si>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</si>
  <si>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</si>
  <si>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</si>
  <si>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</si>
  <si>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</si>
  <si>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</si>
  <si>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</si>
  <si>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</si>
  <si>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</si>
  <si>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</si>
  <si>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</si>
  <si>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</si>
  <si>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</si>
  <si>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</si>
  <si>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</si>
  <si>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</si>
  <si>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</si>
  <si>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</si>
  <si>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</si>
  <si>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</si>
  <si>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</si>
  <si>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</si>
  <si>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</si>
  <si>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</si>
  <si>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</si>
  <si>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</si>
  <si>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</si>
  <si>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</si>
  <si>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</si>
  <si>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</si>
  <si>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</si>
  <si>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</si>
  <si>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</si>
  <si>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</si>
  <si>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</si>
  <si>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</si>
  <si>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</si>
  <si>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</si>
  <si>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</si>
  <si>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</si>
  <si>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</si>
  <si>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</si>
  <si>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</si>
  <si>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</si>
  <si>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</si>
  <si>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</si>
  <si>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</si>
  <si>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</si>
  <si>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</si>
  <si>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</si>
  <si>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</si>
  <si>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</si>
  <si>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</si>
  <si>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</si>
  <si>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</si>
  <si>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</si>
  <si>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</si>
  <si>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</si>
  <si>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</si>
  <si>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</si>
  <si>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</si>
  <si>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</si>
  <si>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</si>
  <si>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</si>
  <si>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</si>
  <si>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</si>
  <si>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</si>
  <si>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</si>
  <si>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</si>
  <si>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</si>
  <si>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</si>
  <si>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</si>
  <si>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</si>
  <si>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</si>
  <si>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</si>
  <si>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</si>
  <si>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</si>
  <si>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</si>
  <si>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</si>
  <si>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</si>
  <si>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</si>
  <si>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</si>
  <si>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</si>
  <si>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</si>
  <si>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</si>
  <si>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</si>
  <si>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</si>
  <si>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</si>
  <si>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</si>
  <si>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</si>
  <si>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</si>
  <si>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</si>
  <si>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</si>
  <si>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</si>
  <si>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</si>
  <si>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</si>
  <si>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</si>
  <si>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</si>
  <si>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</si>
  <si>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</si>
  <si>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</si>
  <si>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</si>
  <si>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</si>
  <si>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</si>
  <si>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</si>
  <si>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</si>
  <si>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</si>
  <si>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</si>
  <si>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</si>
  <si>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</si>
  <si>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</si>
  <si>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</si>
  <si>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</si>
  <si>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</si>
  <si>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</si>
  <si>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</si>
  <si>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</si>
  <si>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</si>
  <si>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</si>
  <si>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</si>
  <si>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</si>
  <si>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</si>
  <si>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</si>
  <si>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</si>
  <si>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</si>
  <si>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</si>
  <si>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</si>
  <si>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</si>
  <si>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</si>
  <si>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</si>
  <si>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</si>
  <si>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</si>
  <si>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</si>
  <si>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</si>
  <si>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</si>
  <si>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</si>
  <si>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</si>
  <si>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</si>
  <si>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</si>
  <si>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</si>
  <si>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</si>
  <si>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</si>
  <si>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</si>
  <si>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</si>
  <si>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</si>
  <si>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</si>
  <si>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</si>
  <si>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</si>
  <si>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</si>
  <si>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</si>
  <si>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</si>
  <si>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</si>
  <si>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</si>
  <si>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</si>
  <si>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</si>
  <si>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</si>
  <si>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</si>
  <si>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</si>
  <si>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</si>
  <si>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</si>
  <si>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</si>
  <si>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</si>
  <si>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</si>
  <si>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</si>
  <si>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</si>
  <si>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</si>
  <si>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</si>
  <si>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</si>
  <si>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</si>
  <si>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</si>
  <si>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</si>
  <si>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</si>
  <si>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</si>
  <si>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</si>
  <si>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</si>
  <si>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</si>
  <si>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</si>
  <si>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</si>
  <si>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</si>
  <si>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</si>
  <si>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</si>
  <si>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</si>
  <si>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</si>
  <si>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</si>
  <si>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</si>
  <si>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</si>
  <si>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</si>
  <si>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</si>
  <si>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</si>
  <si>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</si>
  <si>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</si>
  <si>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</si>
  <si>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</si>
  <si>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</si>
  <si>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</si>
  <si>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</si>
  <si>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</si>
  <si>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</si>
  <si>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</si>
  <si>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</si>
  <si>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</si>
  <si>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</si>
  <si>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</si>
  <si>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</si>
  <si>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</si>
  <si>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</si>
  <si>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</si>
  <si>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</si>
  <si>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</si>
  <si>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</si>
  <si>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</si>
  <si>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</si>
  <si>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</si>
  <si>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</si>
  <si>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</si>
  <si>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</si>
  <si>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</si>
  <si>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</si>
  <si>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</si>
  <si>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</si>
  <si>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</si>
  <si>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</si>
  <si>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</si>
  <si>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</si>
  <si>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</si>
  <si>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</si>
  <si>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</si>
  <si>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</si>
  <si>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</si>
  <si>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</si>
  <si>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</si>
  <si>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</si>
  <si>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</si>
  <si>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</si>
  <si>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</si>
  <si>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</si>
  <si>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</si>
  <si>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</si>
  <si>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</si>
  <si>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</si>
  <si>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</si>
  <si>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</si>
  <si>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</si>
  <si>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</si>
  <si>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</si>
  <si>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</si>
  <si>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</si>
  <si>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</si>
  <si>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</si>
  <si>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</si>
  <si>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</si>
  <si>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</si>
  <si>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</si>
  <si>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</si>
  <si>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</si>
  <si>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</si>
  <si>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</si>
  <si>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</si>
  <si>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</si>
  <si>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</si>
  <si>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</si>
  <si>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</si>
  <si>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</si>
  <si>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</si>
  <si>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</si>
  <si>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</si>
  <si>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</si>
  <si>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</si>
  <si>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</si>
  <si>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</si>
  <si>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</si>
  <si>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</si>
  <si>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</si>
  <si>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</si>
  <si>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</si>
  <si>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</si>
  <si>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</si>
  <si>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</si>
  <si>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</si>
  <si>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</si>
  <si>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</si>
  <si>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</si>
  <si>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</si>
  <si>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</si>
  <si>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</si>
  <si>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</si>
  <si>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</si>
  <si>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</si>
  <si>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</si>
  <si>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</si>
  <si>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</si>
  <si>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</si>
  <si>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</si>
  <si>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</si>
  <si>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</si>
  <si>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</si>
  <si>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</si>
  <si>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</si>
  <si>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</si>
  <si>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</si>
  <si>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</si>
  <si>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</si>
  <si>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</si>
  <si>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</si>
  <si>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</si>
  <si>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</si>
  <si>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</si>
  <si>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</si>
  <si>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</si>
  <si>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</si>
  <si>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</si>
  <si>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</si>
  <si>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</si>
  <si>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</si>
  <si>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</si>
  <si>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</si>
  <si>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</si>
  <si>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</si>
  <si>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</si>
  <si>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</si>
  <si>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</si>
  <si>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</si>
  <si>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</si>
  <si>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</si>
  <si>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</si>
  <si>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</si>
  <si>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</si>
  <si>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</si>
  <si>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</si>
  <si>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</si>
  <si>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</si>
  <si>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</si>
  <si>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</si>
  <si>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</si>
  <si>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</si>
  <si>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</si>
  <si>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</si>
  <si>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</si>
  <si>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</si>
  <si>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</si>
  <si>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</si>
  <si>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</si>
  <si>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</si>
  <si>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</si>
  <si>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</si>
  <si>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</si>
  <si>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</si>
  <si>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</si>
  <si>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</si>
  <si>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</si>
  <si>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</si>
  <si>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</si>
  <si>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</si>
  <si>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</si>
  <si>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</si>
  <si>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</si>
  <si>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</si>
  <si>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</si>
  <si>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</si>
  <si>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</si>
  <si>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</si>
  <si>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</si>
  <si>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</si>
  <si>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</si>
  <si>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</si>
  <si>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</si>
  <si>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</si>
  <si>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</si>
  <si>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</si>
  <si>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</si>
  <si>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</si>
  <si>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</si>
  <si>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</si>
  <si>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</si>
  <si>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</si>
  <si>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</si>
  <si>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</si>
  <si>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</si>
  <si>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</si>
  <si>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</si>
  <si>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</si>
  <si>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</si>
  <si>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</si>
  <si>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</si>
  <si>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</si>
  <si>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</si>
  <si>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</si>
  <si>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</si>
  <si>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</si>
  <si>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</si>
  <si>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</si>
  <si>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</si>
  <si>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</si>
  <si>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</si>
  <si>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</si>
  <si>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</si>
  <si>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</si>
  <si>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</si>
  <si>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</si>
  <si>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</si>
  <si>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</si>
  <si>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</si>
  <si>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</si>
  <si>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</si>
  <si>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</si>
  <si>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</si>
  <si>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</si>
  <si>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</si>
  <si>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</si>
  <si>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</si>
  <si>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</si>
  <si>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</si>
  <si>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</si>
  <si>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</si>
  <si>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</si>
  <si>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</si>
  <si>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</si>
  <si>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</si>
  <si>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</si>
  <si>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</si>
  <si>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</si>
  <si>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</si>
  <si>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</si>
  <si>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</si>
  <si>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</si>
  <si>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</si>
  <si>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</si>
  <si>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</si>
  <si>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</si>
  <si>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</si>
  <si>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</si>
  <si>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</si>
  <si>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</si>
  <si>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</si>
  <si>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</si>
  <si>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</si>
  <si>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</si>
  <si>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</si>
  <si>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</si>
  <si>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</si>
  <si>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</si>
  <si>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</si>
  <si>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</si>
  <si>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</si>
  <si>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</si>
  <si>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</si>
  <si>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</si>
  <si>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</si>
  <si>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</si>
  <si>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</si>
  <si>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</si>
  <si>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</si>
  <si>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</si>
  <si>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</si>
  <si>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</si>
  <si>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</si>
  <si>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</si>
  <si>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</si>
  <si>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</si>
  <si>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</si>
  <si>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</si>
  <si>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</si>
  <si>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</si>
  <si>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</si>
  <si>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</si>
  <si>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</si>
  <si>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</si>
  <si>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</si>
  <si>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</si>
  <si>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</si>
  <si>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</si>
  <si>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</si>
  <si>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</si>
  <si>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</si>
  <si>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</si>
  <si>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</si>
  <si>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</si>
  <si>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</si>
  <si>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</si>
  <si>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</si>
  <si>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</si>
  <si>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</si>
  <si>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</si>
  <si>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</si>
  <si>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</si>
  <si>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</si>
  <si>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</si>
  <si>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</si>
  <si>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</si>
  <si>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</si>
  <si>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</si>
  <si>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</si>
  <si>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</si>
  <si>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</si>
  <si>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</si>
  <si>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</si>
  <si>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</si>
  <si>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</si>
  <si>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</si>
  <si>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</si>
  <si>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</si>
  <si>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</si>
  <si>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</si>
  <si>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</si>
  <si>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</si>
  <si>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</si>
  <si>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</si>
  <si>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</si>
  <si>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</si>
  <si>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</si>
  <si>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</si>
  <si>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</si>
  <si>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</si>
  <si>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</si>
  <si>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</si>
  <si>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</si>
  <si>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</si>
  <si>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</si>
  <si>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</si>
  <si>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</si>
  <si>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</si>
  <si>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</si>
  <si>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</si>
  <si>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</si>
  <si>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</si>
  <si>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</si>
  <si>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</si>
  <si>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</si>
  <si>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</si>
  <si>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</si>
  <si>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</si>
  <si>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</si>
  <si>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</si>
  <si>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</si>
  <si>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</si>
  <si>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</si>
  <si>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</si>
  <si>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</si>
  <si>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</si>
  <si>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</si>
  <si>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</si>
  <si>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</si>
  <si>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</si>
  <si>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</si>
  <si>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</si>
  <si>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</si>
  <si>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</si>
  <si>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</si>
  <si>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</si>
  <si>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</si>
  <si>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</si>
  <si>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</si>
  <si>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</si>
  <si>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</si>
  <si>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</si>
  <si>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</si>
  <si>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</si>
  <si>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</si>
  <si>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</si>
  <si>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</si>
  <si>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</si>
  <si>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</si>
  <si>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</si>
  <si>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</si>
  <si>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</si>
  <si>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</si>
  <si>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</si>
  <si>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</si>
  <si>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</si>
  <si>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</si>
  <si>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</si>
  <si>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</si>
  <si>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</si>
  <si>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</si>
  <si>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</si>
  <si>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</si>
  <si>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</si>
  <si>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</si>
  <si>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</si>
  <si>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</si>
  <si>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</si>
  <si>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</si>
  <si>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</si>
  <si>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</si>
  <si>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</si>
  <si>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</si>
  <si>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</si>
  <si>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</si>
  <si>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</si>
  <si>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</si>
  <si>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</si>
  <si>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</si>
  <si>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</si>
  <si>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</si>
  <si>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</si>
  <si>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</si>
  <si>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</si>
  <si>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</si>
  <si>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</si>
  <si>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</si>
  <si>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</si>
  <si>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</si>
  <si>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</si>
  <si>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</si>
  <si>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</si>
  <si>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</si>
  <si>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</si>
  <si>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</si>
  <si>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</si>
  <si>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</si>
  <si>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</si>
  <si>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</si>
  <si>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</si>
  <si>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</si>
  <si>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</si>
  <si>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</si>
  <si>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</si>
  <si>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</si>
  <si>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</si>
  <si>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</si>
  <si>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</si>
  <si>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</si>
  <si>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</si>
  <si>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</si>
  <si>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</si>
  <si>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</si>
  <si>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</si>
  <si>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</si>
  <si>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</si>
  <si>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</si>
  <si>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</si>
  <si>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</si>
  <si>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</si>
  <si>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</si>
  <si>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</si>
  <si>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</si>
  <si>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</si>
  <si>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</si>
  <si>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</si>
  <si>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</si>
  <si>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</si>
  <si>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</si>
  <si>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</si>
  <si>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</si>
  <si>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</si>
  <si>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</si>
  <si>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</si>
  <si>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</si>
  <si>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</si>
  <si>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</si>
  <si>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</si>
  <si>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</si>
  <si>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</si>
  <si>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</si>
  <si>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</si>
  <si>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</si>
  <si>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</si>
  <si>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</si>
  <si>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</si>
  <si>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</si>
  <si>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</si>
  <si>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</si>
  <si>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</si>
  <si>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</si>
  <si>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</si>
  <si>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</si>
  <si>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</si>
  <si>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</si>
  <si>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</si>
  <si>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</si>
  <si>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</si>
  <si>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</si>
  <si>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</si>
  <si>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</si>
  <si>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</si>
  <si>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</si>
  <si>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</si>
  <si>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</si>
  <si>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</si>
  <si>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</si>
  <si>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</si>
  <si>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</si>
  <si>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</si>
  <si>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</si>
  <si>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</si>
  <si>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</si>
  <si>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</si>
  <si>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</si>
  <si>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</si>
  <si>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</si>
  <si>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</si>
  <si>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</si>
  <si>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</si>
  <si>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</si>
  <si>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</si>
  <si>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</si>
  <si>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</si>
  <si>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</si>
  <si>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</si>
  <si>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</si>
  <si>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</si>
  <si>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</si>
  <si>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</si>
  <si>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</si>
  <si>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</si>
  <si>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</si>
  <si>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</si>
  <si>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</si>
  <si>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</si>
  <si>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</si>
  <si>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</si>
  <si>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</si>
  <si>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</si>
  <si>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</si>
  <si>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</si>
  <si>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</si>
  <si>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</si>
  <si>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</si>
  <si>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</si>
  <si>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</si>
  <si>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</si>
  <si>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</si>
  <si>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</si>
  <si>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</si>
  <si>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</si>
  <si>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</si>
  <si>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</si>
  <si>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</si>
  <si>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</si>
  <si>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</si>
  <si>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</si>
  <si>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</si>
  <si>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</si>
  <si>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</si>
  <si>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</si>
  <si>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</si>
  <si>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</si>
  <si>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</si>
  <si>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</si>
  <si>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</si>
  <si>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</si>
  <si>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</si>
  <si>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</si>
  <si>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</si>
  <si>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</si>
  <si>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</si>
  <si>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</si>
  <si>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</si>
  <si>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</si>
  <si>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</si>
  <si>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</si>
  <si>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</si>
  <si>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</si>
  <si>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</si>
  <si>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</si>
  <si>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</si>
  <si>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</si>
  <si>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</si>
  <si>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</si>
  <si>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</si>
  <si>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</si>
  <si>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</si>
  <si>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</si>
  <si>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</si>
  <si>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</si>
  <si>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</si>
  <si>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</si>
  <si>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</si>
  <si>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</si>
  <si>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</si>
  <si>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</si>
  <si>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</si>
  <si>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</si>
  <si>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</si>
  <si>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</si>
  <si>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</si>
  <si>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</si>
  <si>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</si>
  <si>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</si>
  <si>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</si>
  <si>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</si>
  <si>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</si>
  <si>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</si>
  <si>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</si>
  <si>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</si>
  <si>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</si>
  <si>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</si>
  <si>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</si>
  <si>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</si>
  <si>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</si>
  <si>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</si>
  <si>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</si>
  <si>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</si>
  <si>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</si>
  <si>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</si>
  <si>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</si>
  <si>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</si>
  <si>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</si>
  <si>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</si>
  <si>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</si>
  <si>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</si>
  <si>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</si>
  <si>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</si>
  <si>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</si>
  <si>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</si>
  <si>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</si>
  <si>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</si>
  <si>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</si>
  <si>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</si>
  <si>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</si>
  <si>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</si>
  <si>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</si>
  <si>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</si>
  <si>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</si>
  <si>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</si>
  <si>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</si>
  <si>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</si>
  <si>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</si>
  <si>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</si>
  <si>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</si>
  <si>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</si>
  <si>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</si>
  <si>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</si>
  <si>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</si>
  <si>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</si>
  <si>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</si>
  <si>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</si>
  <si>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</si>
  <si>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</si>
  <si>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</si>
  <si>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</si>
  <si>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</si>
  <si>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</si>
  <si>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</si>
  <si>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</si>
  <si>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</si>
  <si>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</si>
  <si>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</si>
  <si>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</si>
  <si>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</si>
  <si>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</si>
  <si>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</si>
  <si>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</si>
  <si>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</si>
  <si>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</si>
  <si>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</si>
  <si>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</si>
  <si>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</si>
  <si>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</si>
  <si>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</si>
  <si>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</si>
  <si>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</si>
  <si>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</si>
  <si>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</si>
  <si>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</si>
  <si>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</si>
  <si>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</si>
  <si>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</si>
  <si>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</si>
  <si>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</si>
  <si>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</si>
  <si>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</si>
  <si>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</si>
  <si>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</si>
  <si>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</si>
  <si>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</si>
  <si>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</si>
  <si>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</si>
  <si>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</si>
  <si>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</si>
  <si>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</si>
  <si>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</si>
  <si>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</si>
  <si>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</si>
  <si>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</si>
  <si>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</si>
  <si>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</si>
  <si>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</si>
  <si>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</si>
  <si>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</si>
  <si>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</si>
  <si>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</si>
  <si>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</si>
  <si>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</si>
  <si>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</si>
  <si>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</si>
  <si>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</si>
  <si>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</si>
  <si>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</si>
  <si>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</si>
  <si>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</si>
  <si>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</si>
  <si>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</si>
  <si>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</si>
  <si>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</si>
  <si>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</si>
  <si>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</si>
  <si>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</si>
  <si>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</si>
  <si>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</si>
  <si>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</si>
  <si>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</si>
  <si>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</si>
  <si>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</si>
  <si>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</si>
  <si>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</si>
  <si>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</si>
  <si>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</si>
  <si>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</si>
  <si>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</si>
  <si>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</si>
  <si>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</si>
  <si>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</si>
  <si>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</si>
  <si>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</si>
  <si>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</si>
  <si>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</si>
  <si>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</si>
  <si>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</si>
  <si>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</si>
  <si>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</si>
  <si>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</si>
  <si>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</si>
  <si>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</si>
  <si>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</si>
  <si>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</si>
  <si>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</si>
  <si>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</si>
  <si>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</si>
  <si>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</si>
  <si>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</si>
  <si>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</si>
  <si>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</si>
  <si>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</si>
  <si>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</si>
  <si>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</si>
  <si>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</si>
  <si>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</si>
  <si>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</si>
  <si>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</si>
  <si>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</si>
  <si>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</si>
  <si>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</si>
  <si>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</si>
  <si>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</si>
  <si>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</si>
  <si>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</si>
  <si>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</si>
  <si>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</si>
  <si>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</si>
  <si>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</si>
  <si>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</si>
  <si>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</si>
  <si>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</si>
  <si>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</si>
  <si>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</si>
  <si>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</si>
  <si>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</si>
  <si>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</si>
  <si>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</si>
  <si>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</si>
  <si>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</si>
  <si>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</si>
  <si>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</si>
  <si>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</si>
  <si>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</si>
  <si>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</si>
  <si>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</si>
  <si>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</si>
  <si>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</si>
  <si>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</si>
  <si>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</si>
  <si>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</si>
  <si>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</si>
  <si>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</si>
  <si>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</si>
  <si>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</si>
  <si>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</si>
  <si>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</si>
  <si>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</si>
  <si>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</si>
  <si>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</si>
  <si>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</si>
  <si>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</si>
  <si>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</si>
  <si>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</si>
  <si>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</si>
  <si>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</si>
  <si>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</si>
  <si>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</si>
  <si>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</si>
  <si>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</si>
  <si>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</si>
  <si>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</si>
  <si>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</si>
  <si>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</si>
  <si>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</si>
  <si>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</si>
  <si>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</si>
  <si>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</si>
  <si>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</si>
  <si>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</si>
  <si>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</si>
  <si>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</si>
  <si>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</si>
  <si>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</si>
  <si>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</si>
  <si>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</si>
  <si>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</si>
  <si>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</si>
  <si>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</si>
  <si>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</si>
  <si>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</si>
  <si>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</si>
  <si>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</si>
  <si>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</si>
  <si>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</si>
  <si>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</si>
  <si>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</si>
  <si>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</si>
  <si>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</si>
  <si>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</si>
  <si>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</si>
  <si>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</si>
  <si>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</si>
  <si>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</si>
  <si>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</si>
  <si>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</si>
  <si>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</si>
  <si>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</si>
  <si>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</si>
  <si>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</si>
  <si>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</si>
  <si>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</si>
  <si>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</si>
  <si>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</si>
  <si>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</si>
  <si>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</si>
  <si>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</si>
  <si>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</si>
  <si>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</si>
  <si>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</si>
  <si>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</si>
  <si>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</si>
  <si>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</si>
  <si>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</si>
  <si>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</si>
  <si>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</si>
  <si>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</si>
  <si>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</si>
  <si>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</si>
  <si>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</si>
  <si>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</si>
  <si>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</si>
  <si>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</si>
  <si>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</si>
  <si>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</si>
  <si>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</si>
  <si>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</si>
  <si>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</si>
  <si>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</si>
  <si>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</si>
  <si>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</si>
  <si>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</si>
  <si>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</si>
  <si>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</si>
  <si>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</si>
  <si>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</si>
  <si>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</si>
  <si>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</si>
  <si>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</si>
  <si>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</si>
  <si>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</si>
  <si>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</si>
  <si>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</si>
  <si>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</si>
  <si>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</si>
  <si>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</si>
  <si>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</si>
  <si>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</si>
  <si>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</si>
  <si>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</si>
  <si>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</si>
  <si>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</si>
  <si>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</si>
  <si>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</si>
  <si>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</si>
  <si>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</si>
  <si>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</si>
  <si>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</si>
  <si>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</si>
  <si>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</si>
  <si>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</si>
  <si>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</si>
  <si>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</si>
  <si>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</si>
  <si>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</si>
  <si>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</si>
  <si>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</si>
  <si>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</si>
  <si>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</si>
  <si>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</si>
  <si>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</si>
  <si>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</si>
  <si>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</si>
  <si>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</si>
  <si>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</si>
  <si>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</si>
  <si>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</si>
  <si>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</si>
  <si>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</si>
  <si>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</si>
  <si>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</si>
  <si>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</si>
  <si>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</si>
  <si>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</si>
  <si>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</si>
  <si>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</si>
  <si>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</si>
  <si>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</si>
  <si>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</si>
  <si>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</si>
  <si>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</si>
  <si>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</si>
  <si>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</si>
  <si>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</si>
  <si>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</si>
  <si>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</si>
  <si>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</si>
  <si>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</si>
  <si>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</si>
  <si>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</si>
  <si>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</si>
  <si>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</si>
  <si>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</si>
  <si>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</si>
  <si>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</si>
  <si>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</si>
  <si>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</si>
  <si>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</si>
  <si>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</si>
  <si>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</si>
  <si>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</si>
  <si>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</si>
  <si>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</si>
  <si>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</si>
  <si>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</si>
  <si>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</si>
  <si>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</si>
  <si>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</si>
  <si>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</si>
  <si>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</si>
  <si>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</si>
  <si>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</si>
  <si>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</si>
  <si>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</si>
  <si>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</si>
  <si>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</si>
  <si>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</si>
  <si>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</si>
  <si>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</si>
  <si>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</si>
  <si>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</si>
  <si>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</si>
  <si>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</si>
  <si>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</si>
  <si>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</si>
  <si>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</si>
  <si>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</si>
  <si>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</si>
  <si>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</si>
  <si>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</si>
  <si>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</si>
  <si>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</si>
  <si>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</si>
  <si>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</si>
  <si>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</si>
  <si>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</si>
  <si>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</si>
  <si>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</si>
  <si>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</si>
  <si>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</si>
  <si>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</si>
  <si>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</si>
  <si>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</si>
  <si>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</si>
  <si>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</si>
  <si>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</si>
  <si>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</si>
  <si>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</si>
  <si>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</si>
  <si>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</si>
  <si>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</si>
  <si>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</si>
  <si>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</si>
  <si>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</si>
  <si>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</si>
  <si>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</si>
  <si>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</si>
  <si>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</si>
  <si>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</si>
  <si>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</si>
  <si>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</si>
  <si>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</si>
  <si>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</si>
  <si>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</si>
  <si>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</si>
  <si>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</si>
  <si>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</si>
  <si>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</si>
  <si>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</si>
  <si>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</si>
  <si>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</si>
  <si>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</si>
  <si>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</si>
  <si>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</si>
  <si>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</si>
  <si>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</si>
  <si>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</si>
  <si>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</si>
  <si>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</si>
  <si>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</si>
  <si>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</si>
  <si>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</si>
  <si>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</si>
  <si>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</si>
  <si>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</si>
  <si>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</si>
  <si>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</si>
  <si>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</si>
  <si>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</si>
  <si>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</si>
  <si>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</si>
  <si>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</si>
  <si>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</si>
  <si>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</si>
  <si>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</si>
  <si>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</si>
  <si>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</si>
  <si>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</si>
  <si>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</si>
  <si>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</si>
  <si>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</si>
  <si>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</si>
  <si>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</si>
  <si>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</si>
  <si>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</si>
  <si>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</si>
  <si>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</si>
  <si>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</si>
  <si>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</si>
  <si>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</si>
  <si>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</si>
  <si>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</si>
  <si>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</si>
  <si>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</si>
  <si>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</si>
  <si>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</si>
  <si>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</si>
  <si>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</si>
  <si>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</si>
  <si>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</si>
  <si>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</si>
  <si>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</si>
  <si>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</si>
  <si>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</si>
  <si>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</si>
  <si>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</si>
  <si>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</si>
  <si>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</si>
  <si>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</si>
  <si>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</si>
  <si>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</si>
  <si>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</si>
  <si>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</si>
  <si>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</si>
  <si>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</si>
  <si>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</si>
  <si>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</si>
  <si>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</si>
  <si>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</si>
  <si>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</si>
  <si>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</si>
  <si>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</si>
  <si>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</si>
  <si>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</si>
  <si>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</si>
  <si>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</si>
  <si>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</si>
  <si>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</si>
  <si>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</si>
  <si>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</si>
  <si>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</si>
  <si>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</si>
  <si>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</si>
  <si>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</si>
  <si>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</si>
  <si>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</si>
  <si>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</si>
  <si>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</si>
  <si>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</si>
  <si>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</si>
  <si>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</si>
  <si>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</si>
  <si>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</si>
  <si>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</si>
  <si>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</si>
  <si>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</si>
  <si>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</si>
  <si>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</si>
  <si>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</si>
  <si>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</si>
  <si>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</si>
  <si>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</si>
  <si>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</si>
  <si>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</si>
  <si>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</si>
  <si>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</si>
  <si>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</si>
  <si>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</si>
  <si>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</si>
  <si>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</si>
  <si>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</si>
  <si>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</si>
  <si>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</si>
  <si>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</si>
  <si>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</si>
  <si>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</si>
  <si>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</si>
  <si>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</si>
  <si>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</si>
  <si>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</si>
  <si>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</si>
  <si>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</si>
  <si>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</si>
  <si>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</si>
  <si>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</si>
  <si>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</si>
  <si>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</si>
  <si>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</si>
  <si>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</si>
  <si>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</si>
  <si>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</si>
  <si>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</si>
  <si>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</si>
  <si>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</si>
  <si>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</si>
  <si>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</si>
  <si>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</si>
  <si>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</si>
  <si>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</si>
  <si>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</si>
  <si>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</si>
  <si>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</si>
  <si>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</si>
  <si>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</si>
  <si>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</si>
  <si>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</si>
  <si>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</si>
  <si>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</si>
  <si>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</si>
  <si>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</si>
  <si>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</si>
  <si>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</si>
  <si>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</si>
  <si>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</si>
  <si>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</si>
  <si>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</si>
  <si>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</si>
  <si>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</si>
  <si>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</si>
  <si>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</si>
  <si>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</si>
  <si>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</si>
  <si>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</si>
  <si>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</si>
  <si>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</si>
  <si>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</si>
  <si>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</si>
  <si>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</si>
  <si>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</si>
  <si>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</si>
  <si>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</si>
  <si>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</si>
  <si>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</si>
  <si>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</si>
  <si>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</si>
  <si>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</si>
  <si>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</si>
  <si>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</si>
  <si>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</si>
  <si>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</si>
  <si>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</si>
  <si>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</si>
  <si>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</si>
  <si>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</si>
  <si>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</si>
  <si>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</si>
  <si>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</si>
  <si>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</si>
  <si>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</si>
  <si>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</si>
  <si>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</si>
  <si>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</si>
  <si>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</si>
  <si>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</si>
  <si>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</si>
  <si>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</si>
  <si>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</si>
  <si>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</si>
  <si>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</si>
  <si>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</si>
  <si>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</si>
  <si>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</si>
  <si>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</si>
  <si>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</si>
  <si>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</si>
  <si>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</si>
  <si>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</si>
  <si>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</si>
  <si>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</si>
  <si>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</si>
  <si>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</si>
  <si>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</si>
  <si>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</si>
  <si>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</si>
  <si>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</si>
  <si>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</si>
  <si>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</si>
  <si>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</si>
  <si>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</si>
  <si>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</si>
  <si>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</si>
  <si>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</si>
  <si>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</si>
  <si>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</si>
  <si>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</si>
  <si>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</si>
  <si>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</si>
  <si>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</si>
  <si>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</si>
  <si>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</si>
  <si>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</si>
  <si>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</si>
  <si>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</si>
  <si>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</si>
  <si>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</si>
  <si>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</si>
  <si>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</si>
  <si>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</si>
  <si>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</si>
  <si>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</si>
  <si>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</si>
  <si>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</si>
  <si>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</si>
  <si>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</si>
  <si>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</si>
  <si>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</si>
  <si>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</si>
  <si>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</si>
  <si>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</si>
  <si>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</si>
  <si>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</si>
  <si>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</si>
  <si>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</si>
  <si>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</si>
  <si>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</si>
  <si>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</si>
  <si>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</si>
  <si>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</si>
  <si>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</si>
  <si>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</si>
  <si>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</si>
  <si>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</si>
  <si>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</si>
  <si>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</si>
  <si>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</si>
  <si>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</si>
  <si>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</si>
  <si>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</si>
  <si>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</si>
  <si>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</si>
  <si>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</si>
  <si>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</si>
  <si>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</si>
  <si>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</si>
  <si>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</si>
  <si>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</si>
  <si>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</si>
  <si>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</si>
  <si>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</si>
  <si>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</si>
  <si>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</si>
  <si>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</si>
  <si>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</si>
  <si>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</si>
  <si>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</si>
  <si>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</si>
  <si>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</si>
  <si>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</si>
  <si>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</si>
  <si>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</si>
  <si>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</si>
  <si>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</si>
  <si>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</si>
  <si>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</si>
  <si>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</si>
  <si>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</si>
  <si>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</si>
  <si>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</si>
  <si>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</si>
  <si>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</si>
  <si>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</si>
  <si>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</si>
  <si>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</si>
  <si>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</si>
  <si>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</si>
  <si>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</si>
  <si>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</si>
  <si>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</si>
  <si>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</si>
  <si>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</si>
  <si>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</si>
  <si>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</si>
  <si>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</si>
  <si>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</si>
  <si>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</si>
  <si>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</si>
  <si>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</si>
  <si>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</si>
  <si>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</si>
  <si>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</si>
  <si>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</si>
  <si>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</si>
  <si>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</si>
  <si>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</si>
  <si>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</si>
  <si>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</si>
  <si>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</si>
  <si>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</si>
  <si>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</si>
  <si>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</si>
  <si>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</si>
  <si>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</si>
  <si>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</si>
  <si>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</si>
  <si>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</si>
  <si>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</si>
  <si>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</si>
  <si>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</si>
  <si>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</si>
  <si>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</si>
  <si>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</si>
  <si>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</si>
  <si>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</si>
  <si>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</si>
  <si>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</si>
  <si>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</si>
  <si>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</si>
  <si>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</si>
  <si>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</si>
  <si>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</si>
  <si>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</si>
  <si>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</si>
  <si>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</si>
  <si>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</si>
  <si>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</si>
  <si>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</si>
  <si>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</si>
  <si>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</si>
  <si>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</si>
  <si>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</si>
  <si>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</si>
  <si>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</si>
  <si>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</si>
  <si>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</si>
  <si>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</si>
  <si>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</si>
  <si>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</si>
  <si>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</si>
  <si>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</si>
  <si>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</si>
  <si>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</si>
  <si>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</si>
  <si>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</si>
  <si>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</si>
  <si>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</si>
  <si>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</si>
  <si>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</si>
  <si>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</si>
  <si>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</si>
  <si>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</si>
  <si>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</si>
  <si>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</si>
  <si>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</si>
  <si>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</si>
  <si>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</si>
  <si>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</si>
  <si>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</si>
  <si>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</si>
  <si>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</si>
  <si>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</si>
  <si>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</si>
  <si>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</si>
  <si>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</si>
  <si>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</si>
  <si>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</si>
  <si>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</si>
  <si>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</si>
  <si>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</si>
  <si>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</si>
  <si>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</si>
  <si>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</si>
  <si>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</si>
  <si>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</si>
  <si>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</si>
  <si>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</si>
  <si>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</si>
  <si>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</si>
  <si>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</si>
  <si>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</si>
  <si>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</si>
  <si>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</si>
  <si>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</si>
  <si>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</si>
  <si>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</si>
  <si>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</si>
  <si>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</si>
  <si>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</si>
  <si>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</si>
  <si>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</si>
  <si>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</si>
  <si>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</si>
  <si>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</si>
  <si>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</si>
  <si>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</si>
  <si>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</si>
  <si>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</si>
  <si>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</si>
  <si>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</si>
  <si>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</si>
  <si>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</si>
  <si>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</si>
  <si>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</si>
  <si>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</si>
  <si>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</si>
  <si>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</si>
  <si>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</si>
  <si>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</si>
  <si>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</si>
  <si>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</si>
  <si>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</si>
  <si>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</si>
  <si>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</si>
  <si>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</si>
  <si>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</si>
  <si>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</si>
  <si>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</si>
  <si>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</si>
  <si>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</si>
  <si>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</si>
  <si>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</si>
  <si>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</si>
  <si>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</si>
  <si>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</si>
  <si>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</si>
  <si>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</si>
  <si>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</si>
  <si>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</si>
  <si>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</si>
  <si>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</si>
  <si>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</si>
  <si>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</si>
  <si>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</si>
  <si>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</si>
  <si>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</si>
  <si>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</si>
  <si>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</si>
  <si>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</si>
  <si>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</si>
  <si>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</si>
  <si>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</si>
  <si>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</si>
  <si>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</si>
  <si>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</si>
  <si>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</si>
  <si>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</si>
  <si>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</si>
  <si>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</si>
  <si>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</si>
  <si>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</si>
  <si>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</si>
  <si>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</si>
  <si>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</si>
  <si>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</si>
  <si>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</si>
  <si>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</si>
  <si>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</si>
  <si>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</si>
  <si>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</si>
  <si>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</si>
  <si>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</si>
  <si>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</si>
  <si>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</si>
  <si>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</si>
  <si>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</si>
  <si>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</si>
  <si>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</si>
  <si>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</si>
  <si>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</si>
  <si>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</si>
  <si>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</si>
  <si>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</si>
  <si>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</si>
  <si>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</si>
  <si>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</si>
  <si>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</si>
  <si>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</si>
  <si>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</si>
  <si>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</si>
  <si>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</si>
  <si>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</si>
  <si>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</si>
  <si>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</si>
  <si>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</si>
  <si>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</si>
  <si>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</si>
  <si>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</si>
  <si>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</si>
  <si>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</si>
  <si>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</si>
  <si>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</si>
  <si>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</si>
  <si>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</si>
  <si>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</si>
  <si>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</si>
  <si>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</si>
  <si>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</si>
  <si>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</si>
  <si>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</si>
  <si>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</si>
  <si>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</si>
  <si>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</si>
  <si>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</si>
  <si>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</si>
  <si>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</si>
  <si>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</si>
  <si>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</si>
  <si>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</si>
  <si>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</si>
  <si>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</si>
  <si>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</si>
  <si>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</si>
  <si>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</si>
  <si>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</si>
  <si>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</si>
  <si>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</si>
  <si>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</si>
  <si>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</si>
  <si>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</si>
  <si>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</si>
  <si>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</si>
  <si>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</si>
  <si>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</si>
  <si>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</si>
  <si>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</si>
  <si>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</si>
  <si>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</si>
  <si>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</si>
  <si>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</si>
  <si>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</si>
  <si>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</si>
  <si>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</si>
  <si>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</si>
  <si>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</si>
  <si>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</si>
  <si>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</si>
  <si>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</si>
  <si>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</si>
  <si>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</si>
  <si>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</si>
  <si>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</si>
  <si>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</si>
  <si>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</si>
  <si>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</si>
  <si>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</si>
  <si>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</si>
  <si>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</si>
  <si>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</si>
  <si>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</si>
  <si>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</si>
  <si>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</si>
  <si>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</si>
  <si>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</si>
  <si>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</si>
  <si>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</si>
  <si>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</si>
  <si>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</si>
  <si>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</si>
  <si>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</si>
  <si>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</si>
  <si>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</si>
  <si>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</si>
  <si>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</si>
  <si>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</si>
  <si>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</si>
  <si>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</si>
  <si>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</si>
  <si>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</si>
  <si>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</si>
  <si>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</si>
  <si>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</si>
  <si>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</si>
  <si>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</si>
  <si>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</si>
  <si>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</si>
  <si>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</si>
  <si>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</si>
  <si>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</si>
  <si>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</si>
  <si>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</si>
  <si>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</si>
  <si>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</si>
  <si>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</si>
  <si>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</si>
  <si>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</si>
  <si>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</si>
  <si>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</si>
  <si>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</si>
  <si>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</si>
  <si>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</si>
  <si>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</si>
  <si>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</si>
  <si>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</si>
  <si>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</si>
  <si>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</si>
  <si>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</si>
  <si>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</si>
  <si>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</si>
  <si>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</si>
  <si>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</si>
  <si>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</si>
  <si>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</si>
  <si>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</si>
  <si>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</si>
  <si>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</si>
  <si>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</si>
  <si>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</si>
  <si>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</si>
  <si>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</si>
  <si>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</si>
  <si>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</si>
  <si>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</si>
  <si>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</si>
  <si>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</si>
  <si>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</si>
  <si>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</si>
  <si>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</si>
  <si>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</si>
  <si>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</si>
  <si>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</si>
  <si>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</si>
  <si>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</si>
  <si>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</si>
  <si>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</si>
  <si>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</si>
  <si>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</si>
  <si>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</si>
  <si>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</si>
  <si>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</si>
  <si>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</si>
  <si>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</si>
  <si>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</si>
  <si>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</si>
  <si>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</si>
  <si>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</si>
  <si>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</si>
  <si>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</si>
  <si>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</si>
  <si>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</si>
  <si>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</si>
  <si>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</si>
  <si>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</si>
  <si>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</si>
  <si>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</si>
  <si>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</si>
  <si>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</si>
  <si>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</si>
  <si>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</si>
  <si>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</si>
  <si>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</si>
  <si>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</si>
  <si>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</si>
  <si>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</si>
  <si>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</si>
  <si>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</si>
  <si>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</si>
  <si>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</si>
  <si>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</si>
  <si>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</si>
  <si>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</si>
  <si>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</si>
  <si>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</si>
  <si>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</si>
  <si>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</si>
  <si>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</si>
  <si>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</si>
  <si>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</si>
  <si>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</si>
  <si>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</si>
  <si>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</si>
  <si>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</si>
  <si>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</si>
  <si>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</si>
  <si>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</si>
  <si>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</si>
  <si>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</si>
  <si>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</si>
  <si>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</si>
  <si>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</si>
  <si>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</si>
  <si>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</si>
  <si>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</si>
  <si>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</si>
  <si>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</si>
  <si>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</si>
  <si>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</si>
  <si>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</si>
  <si>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</si>
  <si>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</si>
  <si>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</si>
  <si>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</si>
  <si>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</si>
  <si>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</si>
  <si>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</si>
  <si>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</si>
  <si>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</si>
  <si>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</si>
  <si>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</si>
  <si>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</si>
  <si>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</si>
  <si>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</si>
  <si>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</si>
  <si>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</si>
  <si>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</si>
  <si>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</si>
  <si>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</si>
  <si>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</si>
  <si>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</si>
  <si>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</si>
  <si>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</si>
  <si>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</si>
  <si>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</si>
  <si>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</si>
  <si>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</si>
  <si>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</si>
  <si>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</si>
  <si>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</si>
  <si>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</si>
  <si>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</si>
  <si>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</si>
  <si>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</si>
  <si>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</si>
  <si>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</si>
  <si>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</si>
  <si>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</si>
  <si>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</si>
  <si>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</si>
  <si>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</si>
  <si>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</si>
  <si>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</si>
  <si>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</si>
  <si>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</si>
  <si>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</si>
  <si>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</si>
  <si>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</si>
  <si>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</si>
  <si>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</si>
  <si>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</si>
  <si>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</si>
  <si>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</si>
  <si>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</si>
  <si>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</si>
  <si>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</si>
  <si>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</si>
  <si>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</si>
  <si>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</si>
  <si>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</si>
  <si>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</si>
  <si>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</si>
  <si>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</si>
  <si>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</si>
  <si>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</si>
  <si>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</si>
  <si>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</si>
  <si>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</si>
  <si>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</si>
  <si>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</si>
  <si>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</si>
  <si>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</si>
  <si>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</si>
  <si>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</si>
  <si>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</si>
  <si>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</si>
  <si>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</si>
  <si>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</si>
  <si>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</si>
  <si>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</si>
  <si>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</si>
  <si>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</si>
  <si>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</si>
  <si>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</si>
  <si>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</si>
  <si>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</si>
  <si>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</si>
  <si>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</si>
  <si>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</si>
  <si>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</si>
  <si>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</si>
  <si>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</si>
  <si>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</si>
  <si>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</si>
  <si>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</si>
  <si>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</si>
  <si>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</si>
  <si>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</si>
  <si>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</si>
  <si>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</si>
  <si>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</si>
  <si>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</si>
  <si>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</si>
  <si>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</si>
  <si>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</si>
  <si>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</si>
  <si>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</si>
  <si>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</si>
  <si>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</si>
  <si>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</si>
  <si>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</si>
  <si>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</si>
  <si>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</si>
  <si>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</si>
  <si>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</si>
  <si>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</si>
  <si>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</si>
  <si>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</si>
  <si>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</si>
  <si>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</si>
  <si>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</si>
  <si>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</si>
  <si>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</si>
  <si>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</si>
  <si>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</si>
  <si>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</si>
  <si>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</si>
  <si>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</si>
  <si>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</si>
  <si>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</si>
  <si>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</si>
  <si>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</si>
  <si>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</si>
  <si>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</si>
  <si>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</si>
  <si>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</si>
  <si>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</si>
  <si>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</si>
  <si>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</si>
  <si>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</si>
  <si>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</si>
  <si>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</si>
  <si>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</si>
  <si>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</si>
  <si>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</si>
  <si>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</si>
  <si>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</si>
  <si>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</si>
  <si>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</si>
  <si>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</si>
  <si>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</si>
  <si>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</si>
  <si>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</si>
  <si>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</si>
  <si>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</si>
  <si>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</si>
  <si>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</si>
  <si>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</si>
  <si>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</si>
  <si>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</si>
  <si>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</si>
  <si>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</si>
  <si>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</si>
  <si>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</si>
  <si>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</si>
  <si>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</si>
  <si>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</si>
  <si>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</si>
  <si>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</si>
  <si>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</si>
  <si>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</si>
  <si>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</si>
  <si>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</si>
  <si>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</si>
  <si>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</si>
  <si>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</si>
  <si>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</si>
  <si>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</si>
  <si>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</si>
  <si>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</si>
  <si>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</si>
  <si>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</si>
  <si>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</si>
  <si>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</si>
  <si>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</si>
  <si>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</si>
  <si>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</si>
  <si>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</si>
  <si>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</si>
  <si>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</si>
  <si>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</si>
  <si>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</si>
  <si>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</si>
  <si>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</si>
  <si>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</si>
  <si>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</si>
  <si>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</si>
  <si>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</si>
  <si>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</si>
  <si>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</si>
  <si>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</si>
  <si>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</si>
  <si>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</si>
  <si>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</si>
  <si>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</si>
  <si>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</si>
  <si>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</si>
  <si>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</si>
  <si>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</si>
  <si>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</si>
  <si>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</si>
  <si>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</si>
  <si>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</si>
  <si>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</si>
  <si>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</si>
  <si>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</si>
  <si>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</si>
  <si>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</si>
  <si>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</si>
  <si>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</si>
  <si>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</si>
  <si>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</si>
  <si>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</si>
  <si>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</si>
  <si>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</si>
  <si>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</si>
  <si>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</si>
  <si>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</si>
  <si>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</si>
  <si>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</si>
  <si>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</si>
  <si>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</si>
  <si>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</si>
  <si>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</si>
  <si>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</si>
  <si>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</si>
  <si>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</si>
  <si>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</si>
  <si>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</si>
  <si>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</si>
  <si>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</si>
  <si>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</si>
  <si>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</si>
  <si>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</si>
  <si>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</si>
  <si>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</si>
  <si>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</si>
  <si>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</si>
  <si>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</si>
  <si>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</si>
  <si>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</si>
  <si>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</si>
  <si>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</si>
  <si>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</si>
  <si>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</si>
  <si>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</si>
  <si>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</si>
  <si>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</si>
  <si>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</si>
  <si>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</si>
  <si>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</si>
  <si>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</si>
  <si>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</si>
  <si>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</si>
  <si>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</si>
  <si>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</si>
  <si>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</si>
  <si>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</si>
  <si>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</si>
  <si>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</si>
  <si>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</si>
  <si>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</si>
  <si>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</si>
  <si>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</si>
  <si>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</si>
  <si>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</si>
  <si>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</si>
  <si>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</si>
  <si>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</si>
  <si>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</si>
  <si>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</si>
  <si>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</si>
  <si>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</si>
  <si>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</si>
  <si>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</si>
  <si>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</si>
  <si>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</si>
  <si>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</si>
  <si>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</si>
  <si>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</si>
  <si>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</si>
  <si>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</si>
  <si>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</si>
  <si>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</si>
  <si>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</si>
  <si>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</si>
  <si>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</si>
  <si>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</si>
  <si>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</si>
  <si>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</si>
  <si>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</si>
  <si>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</si>
  <si>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</si>
  <si>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</si>
  <si>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</si>
  <si>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</si>
  <si>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</si>
  <si>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</si>
  <si>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</si>
  <si>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</si>
  <si>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</si>
  <si>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</si>
  <si>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</si>
  <si>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</si>
  <si>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</si>
  <si>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</si>
  <si>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</si>
  <si>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</si>
  <si>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</si>
  <si>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</si>
  <si>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</si>
  <si>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</si>
  <si>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</si>
  <si>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</si>
  <si>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</si>
  <si>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</si>
  <si>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</si>
  <si>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</si>
  <si>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</si>
  <si>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</si>
  <si>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</si>
  <si>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</si>
  <si>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</si>
  <si>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</si>
  <si>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</si>
  <si>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</si>
  <si>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</si>
  <si>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</si>
  <si>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</si>
  <si>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</si>
  <si>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</si>
  <si>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</si>
  <si>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</si>
  <si>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</si>
  <si>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</si>
  <si>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</si>
  <si>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</si>
  <si>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</si>
  <si>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</si>
  <si>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</si>
  <si>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</si>
  <si>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</si>
  <si>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</si>
  <si>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</si>
  <si>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</si>
  <si>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</si>
  <si>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</si>
  <si>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</si>
  <si>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</si>
  <si>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</si>
  <si>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</si>
  <si>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</si>
  <si>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</si>
  <si>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</si>
  <si>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</si>
  <si>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</si>
  <si>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</si>
  <si>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</si>
  <si>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</si>
  <si>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</si>
  <si>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</si>
  <si>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</si>
  <si>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</si>
  <si>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</si>
  <si>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</si>
  <si>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</si>
  <si>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</si>
  <si>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</si>
  <si>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</si>
  <si>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</si>
  <si>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</si>
  <si>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</si>
  <si>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</si>
  <si>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</si>
  <si>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</si>
  <si>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</si>
  <si>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</si>
  <si>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</si>
  <si>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</si>
  <si>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</si>
  <si>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</si>
  <si>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</si>
  <si>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</si>
  <si>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</si>
  <si>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</si>
  <si>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</si>
  <si>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</si>
  <si>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</si>
  <si>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</si>
  <si>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</si>
  <si>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</si>
  <si>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</si>
  <si>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</si>
  <si>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</si>
  <si>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</si>
  <si>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</si>
  <si>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</si>
  <si>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</si>
  <si>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</si>
  <si>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</si>
  <si>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</si>
  <si>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</si>
  <si>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</si>
  <si>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</si>
  <si>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</si>
  <si>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</si>
  <si>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</si>
  <si>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</si>
  <si>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</si>
  <si>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</si>
  <si>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</si>
  <si>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</si>
  <si>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</si>
  <si>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</si>
  <si>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</si>
  <si>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</si>
  <si>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</si>
  <si>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</si>
  <si>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</si>
  <si>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</si>
  <si>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</si>
  <si>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</si>
  <si>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</si>
  <si>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</si>
  <si>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</si>
  <si>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</si>
  <si>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</si>
  <si>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</si>
  <si>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</si>
  <si>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</si>
  <si>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</si>
  <si>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</si>
  <si>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</si>
  <si>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</si>
  <si>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</si>
  <si>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</si>
  <si>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</si>
  <si>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</si>
  <si>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</si>
  <si>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</si>
  <si>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</si>
  <si>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</si>
  <si>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</si>
  <si>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</si>
  <si>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</si>
  <si>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</si>
  <si>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</si>
  <si>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</si>
  <si>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</si>
  <si>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</si>
  <si>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</si>
  <si>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</si>
  <si>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</si>
  <si>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</si>
  <si>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</si>
  <si>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</si>
  <si>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</si>
  <si>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</si>
  <si>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</si>
  <si>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</si>
  <si>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</si>
  <si>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</si>
  <si>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</si>
  <si>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</si>
  <si>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</si>
  <si>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</si>
  <si>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</si>
  <si>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</si>
  <si>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</si>
  <si>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</si>
  <si>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</si>
  <si>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</si>
  <si>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</si>
  <si>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</si>
  <si>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</si>
  <si>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</si>
  <si>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</si>
  <si>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</si>
  <si>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</si>
  <si>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</si>
  <si>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</si>
  <si>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</si>
  <si>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</si>
  <si>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</si>
  <si>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</si>
  <si>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</si>
  <si>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</si>
  <si>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</si>
  <si>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</si>
  <si>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</si>
  <si>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</si>
  <si>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</si>
  <si>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</si>
  <si>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</si>
  <si>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</si>
  <si>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</si>
  <si>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</si>
  <si>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</si>
  <si>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</si>
  <si>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</si>
  <si>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</si>
  <si>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</si>
  <si>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</si>
  <si>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</si>
  <si>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</si>
  <si>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</si>
  <si>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</si>
  <si>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</si>
  <si>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</si>
  <si>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</si>
  <si>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</si>
  <si>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</si>
  <si>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</si>
  <si>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</si>
  <si>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</si>
  <si>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</si>
  <si>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</si>
  <si>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</si>
  <si>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</si>
  <si>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</si>
  <si>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</si>
  <si>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</si>
  <si>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</si>
  <si>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</si>
  <si>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</si>
  <si>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</si>
  <si>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</si>
  <si>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</si>
  <si>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</si>
  <si>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</si>
  <si>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</si>
  <si>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</si>
  <si>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</si>
  <si>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</si>
  <si>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</si>
  <si>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</si>
  <si>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</si>
  <si>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</si>
  <si>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</si>
  <si>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</si>
  <si>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</si>
  <si>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</si>
  <si>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</si>
  <si>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</si>
  <si>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</si>
  <si>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</si>
  <si>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</si>
  <si>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</si>
  <si>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</si>
  <si>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</si>
  <si>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</si>
  <si>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</si>
  <si>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</si>
  <si>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</si>
  <si>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</si>
  <si>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</si>
  <si>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</si>
  <si>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</si>
  <si>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</si>
  <si>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</si>
  <si>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</si>
  <si>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</si>
  <si>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</si>
  <si>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</si>
  <si>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</si>
  <si>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</si>
  <si>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</si>
  <si>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</si>
  <si>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</si>
  <si>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</si>
  <si>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</si>
  <si>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</si>
  <si>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</si>
  <si>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</si>
  <si>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</si>
  <si>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</si>
  <si>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</si>
  <si>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</si>
  <si>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</si>
  <si>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</si>
  <si>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</si>
  <si>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</si>
  <si>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</si>
  <si>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</si>
  <si>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</si>
  <si>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</si>
  <si>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</si>
  <si>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</si>
  <si>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</si>
  <si>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</si>
  <si>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</si>
  <si>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</si>
  <si>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</si>
  <si>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</si>
  <si>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</si>
  <si>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</si>
  <si>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</si>
  <si>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</si>
  <si>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</si>
  <si>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</si>
  <si>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</si>
  <si>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</si>
  <si>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</si>
  <si>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</si>
  <si>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</si>
  <si>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</si>
  <si>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</si>
  <si>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</si>
  <si>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</si>
  <si>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</si>
  <si>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</si>
  <si>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</si>
  <si>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</si>
  <si>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</si>
  <si>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</si>
  <si>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</si>
  <si>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</si>
  <si>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</si>
  <si>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</si>
  <si>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</si>
  <si>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</si>
  <si>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</si>
  <si>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</si>
  <si>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</si>
  <si>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</si>
  <si>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</si>
  <si>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</si>
  <si>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</si>
  <si>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</si>
  <si>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</si>
  <si>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</si>
  <si>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</si>
  <si>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</si>
  <si>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</si>
  <si>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</si>
  <si>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</si>
  <si>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</si>
  <si>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</si>
  <si>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</si>
  <si>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</si>
  <si>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</si>
  <si>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</si>
  <si>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</si>
  <si>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</si>
  <si>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</si>
  <si>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</si>
  <si>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</si>
  <si>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</si>
  <si>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</si>
  <si>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</si>
  <si>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</si>
  <si>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</si>
  <si>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</si>
  <si>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</si>
  <si>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</si>
  <si>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</si>
  <si>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</si>
  <si>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</si>
  <si>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</si>
  <si>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</si>
  <si>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</si>
  <si>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</si>
  <si>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</si>
  <si>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</si>
  <si>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</si>
  <si>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</si>
  <si>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</si>
  <si>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</si>
  <si>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</si>
  <si>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</si>
  <si>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</si>
  <si>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</si>
  <si>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</si>
  <si>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</si>
  <si>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</si>
  <si>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</si>
  <si>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</si>
  <si>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</si>
  <si>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</si>
  <si>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</si>
  <si>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</si>
  <si>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</si>
  <si>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</si>
  <si>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</si>
  <si>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</si>
  <si>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</si>
  <si>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</si>
  <si>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</si>
  <si>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</si>
  <si>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</si>
  <si>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</si>
  <si>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</si>
  <si>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</si>
  <si>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</si>
  <si>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</si>
  <si>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</si>
  <si>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</si>
  <si>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</si>
  <si>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</si>
  <si>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</si>
  <si>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</si>
  <si>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</si>
  <si>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</si>
  <si>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</si>
  <si>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</si>
  <si>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</si>
  <si>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</si>
  <si>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</si>
  <si>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</si>
  <si>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</si>
  <si>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</si>
  <si>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</si>
  <si>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</si>
  <si>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</si>
  <si>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</si>
  <si>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</si>
  <si>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</si>
  <si>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</si>
  <si>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</si>
  <si>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</si>
  <si>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</si>
  <si>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</si>
  <si>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</si>
  <si>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</si>
  <si>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</si>
  <si>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</si>
  <si>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</si>
  <si>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</si>
  <si>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</si>
  <si>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</si>
  <si>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</si>
  <si>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</si>
  <si>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</si>
  <si>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</si>
  <si>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</si>
  <si>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</si>
  <si>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</si>
  <si>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</si>
  <si>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</si>
  <si>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</si>
  <si>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</si>
  <si>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</si>
  <si>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</si>
  <si>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</si>
  <si>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</si>
  <si>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</si>
  <si>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</si>
  <si>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</si>
  <si>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</si>
  <si>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</si>
  <si>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</si>
  <si>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</si>
  <si>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</si>
  <si>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</si>
  <si>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</si>
  <si>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</si>
  <si>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</si>
  <si>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</si>
  <si>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</si>
  <si>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</si>
  <si>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</si>
  <si>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</si>
  <si>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</si>
  <si>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</si>
  <si>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</si>
  <si>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</si>
  <si>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</si>
  <si>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</si>
  <si>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</si>
  <si>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</si>
  <si>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</si>
  <si>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</si>
  <si>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</si>
  <si>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</si>
  <si>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</si>
  <si>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</si>
  <si>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</si>
  <si>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</si>
  <si>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</si>
  <si>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</si>
  <si>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</si>
  <si>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</si>
  <si>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</si>
  <si>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</si>
  <si>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</si>
  <si>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</si>
  <si>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</si>
  <si>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</si>
  <si>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</si>
  <si>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</si>
  <si>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</si>
  <si>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</si>
  <si>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</si>
  <si>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</si>
  <si>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</si>
  <si>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</si>
  <si>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</si>
  <si>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</si>
  <si>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</si>
  <si>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</si>
  <si>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</si>
  <si>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</si>
  <si>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</si>
  <si>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</si>
  <si>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</si>
  <si>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</si>
  <si>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</si>
  <si>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</si>
  <si>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</si>
  <si>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</si>
  <si>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</si>
  <si>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</si>
  <si>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</si>
  <si>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</si>
  <si>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</si>
  <si>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</si>
  <si>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</si>
  <si>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</si>
  <si>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</si>
  <si>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</si>
  <si>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</si>
  <si>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</si>
  <si>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</si>
  <si>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</si>
  <si>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</si>
  <si>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</si>
  <si>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</si>
  <si>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</si>
  <si>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</si>
  <si>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</si>
  <si>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</si>
  <si>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</si>
  <si>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</si>
  <si>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</si>
  <si>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</si>
  <si>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</si>
  <si>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</si>
  <si>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</si>
  <si>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</si>
  <si>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</si>
  <si>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</si>
  <si>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</si>
  <si>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</si>
  <si>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</si>
  <si>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</si>
  <si>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</si>
  <si>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</si>
  <si>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</si>
  <si>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</si>
  <si>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</si>
  <si>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</si>
  <si>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</si>
  <si>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</si>
  <si>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</si>
  <si>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</si>
  <si>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</si>
  <si>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</si>
  <si>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</si>
  <si>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</si>
  <si>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</si>
  <si>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</si>
  <si>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</si>
  <si>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</si>
  <si>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</si>
  <si>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</si>
  <si>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</si>
  <si>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</si>
  <si>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</si>
  <si>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</si>
  <si>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</si>
  <si>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</si>
  <si>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</si>
  <si>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</si>
  <si>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</si>
  <si>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</si>
  <si>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</si>
  <si>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</si>
  <si>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</si>
  <si>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</si>
  <si>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</si>
  <si>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</si>
  <si>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</si>
  <si>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</si>
  <si>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</si>
  <si>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</si>
  <si>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</si>
  <si>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</si>
  <si>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</si>
  <si>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</si>
  <si>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</si>
  <si>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</si>
  <si>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</si>
  <si>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</si>
  <si>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</si>
  <si>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</si>
  <si>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</si>
  <si>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</si>
  <si>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</si>
  <si>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</si>
  <si>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</si>
  <si>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</si>
  <si>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</si>
  <si>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</si>
  <si>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</si>
  <si>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</si>
  <si>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</si>
  <si>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</si>
  <si>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</si>
  <si>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</si>
  <si>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</si>
  <si>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</si>
  <si>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</si>
  <si>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</si>
  <si>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</si>
  <si>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</si>
  <si>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</si>
  <si>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</si>
  <si>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</si>
  <si>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</si>
  <si>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</si>
  <si>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</si>
  <si>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</si>
  <si>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</si>
  <si>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</si>
  <si>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</si>
  <si>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</si>
  <si>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</si>
  <si>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</si>
  <si>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</si>
  <si>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</si>
  <si>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</si>
  <si>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</si>
  <si>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</si>
  <si>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</si>
  <si>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</si>
  <si>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</si>
  <si>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</si>
  <si>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</si>
  <si>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</si>
  <si>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</si>
  <si>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</si>
  <si>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</si>
  <si>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</si>
  <si>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</si>
  <si>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</si>
  <si>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</si>
  <si>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</si>
  <si>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</si>
  <si>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</si>
  <si>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</si>
  <si>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</si>
  <si>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</si>
  <si>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</si>
  <si>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</si>
  <si>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</si>
  <si>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</si>
  <si>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</si>
  <si>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</si>
  <si>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</si>
  <si>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</si>
  <si>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</si>
  <si>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</si>
  <si>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</si>
  <si>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</si>
  <si>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</si>
  <si>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</si>
  <si>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</si>
  <si>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</si>
  <si>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</si>
  <si>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</si>
  <si>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</si>
  <si>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</si>
  <si>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</si>
  <si>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</si>
  <si>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</si>
  <si>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</si>
  <si>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</si>
  <si>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</si>
  <si>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</si>
  <si>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</si>
  <si>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</si>
  <si>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</si>
  <si>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</si>
  <si>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</si>
  <si>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</si>
  <si>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</si>
  <si>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</si>
  <si>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</si>
  <si>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</si>
  <si>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</si>
  <si>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</si>
  <si>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</si>
  <si>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</si>
  <si>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</si>
  <si>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</si>
  <si>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</si>
  <si>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</si>
  <si>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</si>
  <si>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</si>
  <si>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</si>
  <si>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</si>
  <si>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</si>
  <si>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</si>
  <si>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</si>
  <si>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</si>
  <si>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</si>
  <si>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</si>
  <si>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</si>
  <si>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</si>
  <si>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</si>
  <si>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</si>
  <si>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</si>
  <si>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</si>
  <si>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</si>
  <si>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</si>
  <si>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</si>
  <si>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</si>
  <si>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</si>
  <si>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</si>
  <si>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</si>
  <si>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</si>
  <si>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</si>
  <si>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</si>
  <si>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</si>
  <si>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</si>
  <si>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</si>
  <si>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</si>
  <si>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</si>
  <si>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</si>
  <si>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</si>
  <si>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</si>
  <si>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</si>
  <si>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</si>
  <si>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</si>
  <si>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</si>
  <si>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</si>
  <si>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</si>
  <si>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</si>
  <si>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</si>
  <si>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</si>
  <si>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</si>
  <si>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</si>
  <si>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</si>
  <si>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</si>
  <si>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</si>
  <si>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</si>
  <si>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</si>
  <si>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</si>
  <si>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</si>
  <si>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</si>
  <si>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</si>
  <si>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</si>
  <si>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</si>
  <si>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</si>
  <si>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</si>
  <si>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</si>
  <si>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</si>
  <si>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</si>
  <si>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</si>
  <si>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</si>
  <si>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</si>
  <si>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</si>
  <si>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</si>
  <si>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</si>
  <si>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</si>
  <si>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</si>
  <si>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</si>
  <si>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</si>
  <si>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</si>
  <si>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</si>
  <si>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</si>
  <si>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</si>
  <si>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</si>
  <si>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</si>
  <si>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</si>
  <si>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</si>
  <si>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</si>
  <si>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</si>
  <si>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</si>
  <si>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</si>
  <si>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</si>
  <si>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</si>
  <si>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</si>
  <si>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</si>
  <si>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</si>
  <si>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</si>
  <si>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</si>
  <si>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</si>
  <si>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</si>
  <si>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</si>
  <si>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</si>
  <si>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</si>
  <si>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</si>
  <si>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</si>
  <si>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</si>
  <si>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</si>
  <si>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</si>
  <si>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</si>
  <si>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</si>
  <si>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</si>
  <si>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</si>
  <si>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</si>
  <si>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</si>
  <si>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</si>
  <si>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</si>
  <si>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</si>
  <si>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</si>
  <si>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</si>
  <si>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</si>
  <si>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</si>
  <si>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</si>
  <si>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</si>
  <si>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</si>
  <si>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</si>
  <si>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</si>
  <si>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</si>
  <si>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</si>
  <si>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</si>
  <si>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</si>
  <si>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</si>
  <si>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</si>
  <si>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</si>
  <si>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</si>
  <si>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</si>
  <si>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</si>
  <si>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</si>
  <si>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</si>
  <si>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</si>
  <si>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</si>
  <si>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</si>
  <si>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</si>
  <si>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</si>
  <si>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</si>
  <si>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</si>
  <si>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</si>
  <si>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</si>
  <si>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</si>
  <si>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</si>
  <si>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</si>
  <si>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</si>
  <si>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</si>
  <si>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</si>
  <si>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</si>
  <si>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</si>
  <si>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</si>
  <si>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</si>
  <si>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</si>
  <si>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</si>
  <si>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</si>
  <si>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</si>
  <si>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</si>
  <si>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</si>
  <si>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</si>
  <si>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</si>
  <si>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</si>
  <si>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</si>
  <si>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</si>
  <si>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</si>
  <si>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</si>
  <si>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</si>
  <si>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</si>
  <si>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</si>
  <si>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</si>
  <si>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</si>
  <si>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</si>
  <si>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</si>
  <si>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</si>
  <si>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</si>
  <si>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</si>
  <si>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</si>
  <si>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</si>
  <si>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</si>
  <si>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</si>
  <si>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</si>
  <si>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</si>
  <si>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</si>
  <si>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</si>
  <si>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</si>
  <si>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</si>
  <si>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</si>
  <si>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</si>
  <si>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</si>
  <si>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</si>
  <si>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</si>
  <si>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</si>
  <si>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</si>
  <si>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</si>
  <si>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</si>
  <si>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</si>
  <si>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</si>
  <si>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</si>
  <si>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</si>
  <si>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</si>
  <si>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</si>
  <si>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</si>
  <si>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</si>
  <si>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</si>
  <si>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</si>
  <si>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</si>
  <si>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</si>
  <si>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</si>
  <si>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</si>
  <si>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</si>
  <si>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</si>
  <si>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</si>
  <si>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</si>
  <si>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</si>
  <si>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</si>
  <si>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</si>
  <si>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</si>
  <si>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</si>
  <si>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</si>
  <si>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</si>
  <si>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</si>
  <si>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</si>
  <si>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</si>
  <si>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</si>
  <si>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</si>
  <si>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</si>
  <si>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</si>
  <si>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</si>
  <si>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</si>
  <si>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</si>
  <si>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</si>
  <si>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</si>
  <si>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</si>
  <si>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</si>
  <si>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</si>
  <si>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</si>
  <si>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</si>
  <si>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</si>
  <si>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</si>
  <si>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</si>
  <si>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</si>
  <si>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</si>
  <si>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</si>
  <si>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</si>
  <si>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</si>
  <si>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</si>
  <si>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</si>
  <si>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</si>
  <si>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</si>
  <si>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</si>
  <si>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</si>
  <si>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</si>
  <si>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</si>
  <si>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</si>
  <si>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</si>
  <si>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</si>
  <si>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</si>
  <si>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</si>
  <si>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</si>
  <si>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</si>
  <si>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</si>
  <si>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</si>
  <si>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</si>
  <si>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</si>
  <si>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</si>
  <si>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</si>
  <si>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</si>
  <si>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</si>
  <si>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</si>
  <si>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</si>
  <si>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</si>
  <si>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</si>
  <si>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</si>
  <si>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</si>
  <si>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</si>
  <si>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</si>
  <si>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</si>
  <si>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</si>
  <si>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</si>
  <si>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</si>
  <si>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</si>
  <si>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</si>
  <si>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</si>
  <si>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</si>
  <si>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</si>
  <si>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</si>
  <si>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</si>
  <si>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</si>
  <si>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</si>
  <si>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</si>
  <si>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</si>
  <si>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</si>
  <si>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</si>
  <si>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</si>
  <si>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</si>
  <si>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</si>
  <si>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</si>
  <si>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</si>
  <si>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</si>
  <si>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</si>
  <si>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</si>
  <si>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</si>
  <si>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</si>
  <si>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</si>
  <si>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</si>
  <si>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</si>
  <si>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</si>
  <si>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</si>
  <si>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</si>
  <si>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</si>
  <si>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</si>
  <si>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</si>
  <si>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</si>
  <si>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</si>
  <si>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</si>
  <si>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</si>
  <si>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</si>
  <si>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</si>
  <si>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</si>
  <si>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</si>
  <si>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</si>
  <si>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</si>
  <si>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</si>
  <si>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</si>
  <si>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</si>
  <si>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</si>
  <si>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</si>
  <si>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</si>
  <si>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</si>
  <si>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</si>
  <si>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</si>
  <si>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</si>
  <si>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</si>
  <si>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</si>
  <si>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</si>
  <si>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</si>
  <si>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</si>
  <si>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</si>
  <si>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</si>
  <si>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</si>
  <si>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</si>
  <si>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</si>
  <si>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</si>
  <si>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</si>
  <si>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</si>
  <si>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</si>
  <si>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</si>
  <si>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</si>
  <si>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</si>
  <si>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</si>
  <si>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</si>
  <si>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</si>
  <si>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</si>
  <si>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</si>
  <si>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</si>
  <si>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</si>
  <si>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</si>
  <si>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</si>
  <si>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</si>
  <si>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</si>
  <si>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</si>
  <si>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</si>
  <si>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</si>
  <si>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</si>
  <si>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</si>
  <si>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</si>
  <si>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</si>
  <si>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</si>
  <si>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</si>
  <si>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</si>
  <si>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</si>
  <si>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</si>
  <si>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</si>
  <si>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</si>
  <si>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</si>
  <si>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</si>
  <si>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</si>
  <si>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</si>
  <si>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</si>
  <si>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</si>
  <si>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</si>
  <si>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</si>
  <si>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</si>
  <si>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</si>
  <si>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</si>
  <si>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</si>
  <si>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</si>
  <si>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</si>
  <si>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</si>
  <si>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</si>
  <si>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</si>
  <si>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</si>
  <si>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</si>
  <si>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</si>
  <si>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</si>
  <si>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</si>
  <si>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</si>
  <si>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</si>
  <si>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</si>
  <si>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</si>
  <si>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</si>
  <si>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</si>
  <si>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</si>
  <si>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</si>
  <si>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</si>
  <si>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</si>
  <si>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</si>
  <si>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</si>
  <si>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</si>
  <si>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</si>
  <si>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</si>
  <si>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</si>
  <si>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</si>
  <si>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</si>
  <si>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</si>
  <si>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</si>
  <si>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</si>
  <si>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</si>
  <si>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</si>
  <si>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</si>
  <si>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</si>
  <si>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</si>
  <si>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</si>
  <si>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</si>
  <si>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</si>
  <si>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</si>
  <si>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</si>
  <si>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</si>
  <si>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</si>
  <si>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</si>
  <si>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</si>
  <si>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</si>
  <si>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</si>
  <si>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</si>
  <si>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</si>
  <si>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</si>
  <si>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</si>
  <si>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</si>
  <si>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</si>
  <si>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</si>
  <si>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</si>
  <si>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</si>
  <si>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</si>
  <si>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</si>
  <si>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</si>
  <si>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</si>
  <si>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</si>
  <si>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</si>
  <si>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</si>
  <si>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</si>
  <si>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</si>
  <si>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</si>
  <si>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</si>
  <si>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</si>
  <si>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</si>
  <si>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</si>
  <si>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</si>
  <si>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</si>
  <si>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</si>
  <si>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</si>
  <si>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</si>
  <si>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</si>
  <si>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</si>
  <si>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</si>
  <si>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</si>
  <si>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</si>
  <si>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</si>
  <si>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</si>
  <si>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</si>
  <si>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</si>
  <si>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</si>
  <si>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</si>
  <si>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</si>
  <si>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</si>
  <si>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</si>
  <si>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</si>
  <si>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</si>
  <si>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</si>
  <si>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</si>
  <si>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</si>
  <si>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</si>
  <si>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</si>
  <si>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</si>
  <si>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</si>
  <si>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</si>
  <si>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</si>
  <si>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</si>
  <si>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</si>
  <si>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</si>
  <si>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</si>
  <si>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</si>
  <si>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</si>
  <si>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</si>
  <si>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</si>
  <si>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</si>
  <si>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</si>
  <si>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</si>
  <si>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</si>
  <si>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</si>
  <si>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</si>
  <si>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</si>
  <si>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</si>
  <si>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</si>
  <si>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</si>
  <si>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</si>
  <si>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</si>
  <si>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</si>
  <si>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</si>
  <si>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</si>
  <si>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</si>
  <si>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</si>
  <si>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</si>
  <si>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</si>
  <si>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</si>
  <si>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</si>
  <si>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</si>
  <si>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</si>
  <si>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</si>
  <si>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</si>
  <si>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</si>
  <si>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</si>
  <si>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</si>
  <si>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</si>
  <si>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</si>
  <si>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</si>
  <si>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</si>
  <si>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</si>
  <si>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</si>
  <si>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</si>
  <si>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</si>
  <si>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</si>
  <si>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</si>
  <si>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</si>
  <si>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</si>
  <si>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</si>
  <si>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</si>
  <si>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</si>
  <si>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</si>
  <si>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</si>
  <si>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</si>
  <si>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</si>
  <si>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</si>
  <si>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</si>
  <si>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</si>
  <si>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</si>
  <si>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</si>
  <si>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</si>
  <si>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</si>
  <si>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</si>
  <si>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</si>
  <si>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</si>
  <si>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</si>
  <si>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</si>
  <si>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</si>
  <si>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</si>
  <si>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</si>
  <si>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</si>
  <si>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</si>
  <si>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</si>
  <si>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</si>
  <si>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</si>
  <si>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</si>
  <si>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</si>
  <si>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</si>
  <si>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</si>
  <si>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</si>
  <si>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</si>
  <si>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</si>
  <si>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</si>
  <si>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</si>
  <si>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</si>
  <si>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</si>
  <si>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</si>
  <si>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</si>
  <si>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</si>
  <si>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</si>
  <si>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</si>
  <si>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</si>
  <si>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</si>
  <si>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</si>
  <si>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</si>
  <si>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</si>
  <si>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</si>
  <si>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</si>
  <si>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</si>
  <si>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</si>
  <si>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</si>
  <si>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</si>
  <si>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</si>
  <si>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</si>
  <si>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</si>
  <si>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</si>
  <si>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</si>
  <si>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</si>
  <si>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</si>
  <si>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</si>
  <si>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</si>
  <si>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</si>
  <si>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</si>
  <si>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</si>
  <si>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</si>
  <si>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</si>
  <si>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</si>
  <si>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</si>
  <si>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</si>
  <si>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</si>
  <si>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</si>
  <si>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</si>
  <si>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</si>
  <si>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</si>
  <si>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</si>
  <si>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</si>
  <si>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</si>
  <si>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</si>
  <si>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</si>
  <si>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</si>
  <si>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</si>
  <si>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</si>
  <si>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</si>
  <si>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</si>
  <si>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</si>
  <si>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</si>
  <si>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</si>
  <si>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</si>
  <si>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</si>
  <si>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</si>
  <si>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</si>
  <si>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</si>
  <si>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</si>
  <si>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</si>
  <si>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</si>
  <si>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</si>
  <si>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</si>
  <si>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</si>
  <si>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</si>
  <si>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</si>
  <si>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</si>
  <si>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</si>
  <si>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</si>
  <si>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</si>
  <si>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</si>
  <si>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</si>
  <si>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</si>
  <si>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</si>
  <si>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</si>
  <si>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</si>
  <si>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</si>
  <si>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</si>
  <si>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</si>
  <si>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</si>
  <si>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</si>
  <si>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</si>
  <si>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</si>
  <si>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</si>
  <si>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</si>
  <si>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</si>
  <si>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</si>
  <si>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</si>
  <si>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</si>
  <si>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</si>
  <si>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</si>
  <si>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</si>
  <si>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</si>
  <si>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</si>
  <si>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</si>
  <si>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</si>
  <si>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</si>
  <si>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</si>
  <si>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</si>
  <si>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</si>
  <si>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</si>
  <si>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</si>
  <si>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</si>
  <si>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</si>
  <si>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</si>
  <si>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</si>
  <si>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</si>
  <si>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</si>
  <si>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</si>
  <si>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</si>
  <si>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</si>
  <si>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</si>
  <si>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</si>
  <si>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</si>
  <si>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</si>
  <si>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</si>
  <si>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</si>
  <si>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</si>
  <si>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</si>
  <si>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</si>
  <si>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</si>
  <si>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</si>
  <si>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</si>
  <si>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</si>
  <si>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</si>
  <si>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</si>
  <si>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</si>
  <si>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</si>
  <si>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</si>
  <si>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</si>
  <si>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</si>
  <si>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</si>
  <si>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</si>
  <si>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</si>
  <si>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</si>
  <si>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</si>
  <si>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</si>
  <si>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</si>
  <si>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</si>
  <si>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</si>
  <si>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</si>
  <si>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</si>
  <si>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</si>
  <si>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</si>
  <si>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</si>
  <si>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</si>
  <si>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</si>
  <si>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</si>
  <si>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</si>
  <si>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</si>
  <si>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</si>
  <si>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</si>
  <si>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</si>
  <si>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</si>
  <si>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</si>
  <si>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</si>
  <si>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</si>
  <si>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</si>
  <si>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</si>
  <si>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</si>
  <si>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</si>
  <si>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</si>
  <si>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</si>
  <si>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</si>
  <si>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</si>
  <si>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</si>
  <si>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</si>
  <si>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</si>
  <si>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</si>
  <si>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</si>
  <si>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</si>
  <si>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</si>
  <si>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</si>
  <si>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</si>
  <si>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</si>
  <si>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</si>
  <si>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</si>
  <si>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</si>
  <si>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</si>
  <si>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</si>
  <si>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</si>
  <si>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</si>
  <si>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</si>
  <si>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</si>
  <si>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</si>
  <si>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</si>
  <si>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</si>
  <si>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</si>
  <si>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</si>
  <si>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</si>
  <si>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</si>
  <si>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</si>
  <si>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</si>
  <si>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</si>
  <si>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</si>
  <si>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</si>
  <si>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</si>
  <si>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</si>
  <si>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</si>
  <si>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</si>
  <si>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</si>
  <si>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</si>
  <si>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</si>
  <si>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</si>
  <si>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</si>
  <si>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</si>
  <si>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</si>
  <si>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</si>
  <si>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</si>
  <si>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</si>
  <si>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</si>
  <si>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</si>
  <si>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</si>
  <si>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</si>
  <si>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</si>
  <si>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</si>
  <si>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</si>
  <si>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</si>
  <si>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</si>
  <si>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</si>
  <si>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</si>
  <si>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</si>
  <si>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</si>
  <si>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</si>
  <si>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</si>
  <si>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</si>
  <si>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</si>
  <si>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</si>
  <si>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</si>
  <si>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</si>
  <si>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</si>
  <si>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</si>
  <si>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</si>
  <si>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</si>
  <si>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</si>
  <si>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</si>
  <si>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</si>
  <si>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</si>
  <si>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</si>
  <si>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</si>
  <si>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</si>
  <si>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</si>
  <si>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</si>
  <si>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</si>
  <si>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</si>
  <si>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</si>
  <si>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</si>
  <si>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</si>
  <si>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</si>
  <si>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</si>
  <si>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</si>
  <si>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</si>
  <si>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</si>
  <si>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</si>
  <si>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</si>
  <si>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</si>
  <si>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</si>
  <si>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</si>
  <si>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</si>
  <si>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</si>
  <si>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</si>
  <si>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</si>
  <si>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</si>
  <si>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</si>
  <si>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</si>
  <si>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</si>
  <si>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</si>
  <si>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</si>
  <si>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</si>
  <si>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</si>
  <si>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</si>
  <si>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</si>
  <si>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</si>
  <si>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</si>
  <si>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</si>
  <si>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</si>
  <si>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</si>
  <si>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</si>
  <si>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</si>
  <si>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</si>
  <si>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</si>
  <si>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</si>
  <si>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</si>
  <si>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</si>
  <si>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</si>
  <si>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</si>
  <si>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</si>
  <si>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</si>
  <si>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</si>
  <si>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</si>
  <si>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</si>
  <si>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</si>
  <si>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</si>
  <si>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</si>
  <si>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</si>
  <si>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</si>
  <si>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</si>
  <si>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</si>
  <si>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</si>
  <si>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</si>
  <si>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</si>
  <si>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</si>
  <si>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</si>
  <si>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</si>
  <si>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</si>
  <si>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</si>
  <si>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</si>
  <si>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</si>
  <si>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</si>
  <si>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</si>
  <si>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</si>
  <si>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</si>
  <si>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</si>
  <si>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</si>
  <si>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</si>
  <si>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</si>
  <si>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</si>
  <si>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</si>
  <si>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</si>
  <si>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</si>
  <si>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</si>
  <si>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</si>
  <si>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</si>
  <si>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</si>
  <si>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</si>
  <si>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</si>
  <si>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</si>
  <si>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</si>
  <si>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</si>
  <si>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</si>
  <si>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</si>
  <si>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</si>
  <si>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</si>
  <si>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</si>
  <si>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</si>
  <si>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</si>
  <si>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</si>
  <si>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</si>
  <si>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</si>
  <si>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</si>
  <si>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</si>
  <si>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</si>
  <si>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</si>
  <si>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</si>
  <si>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</si>
  <si>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</si>
  <si>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</si>
  <si>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</si>
  <si>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</si>
  <si>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</si>
  <si>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</si>
  <si>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</si>
  <si>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</si>
  <si>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</si>
  <si>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</si>
  <si>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</si>
  <si>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</si>
  <si>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</si>
  <si>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</si>
  <si>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</si>
  <si>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</si>
  <si>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</si>
  <si>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</si>
  <si>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</si>
  <si>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</si>
  <si>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</si>
  <si>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</si>
  <si>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</si>
  <si>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</si>
  <si>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</si>
  <si>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</si>
  <si>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</si>
  <si>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</si>
  <si>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</si>
  <si>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</si>
  <si>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</si>
  <si>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</si>
  <si>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</si>
  <si>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</si>
  <si>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</si>
  <si>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</si>
  <si>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</si>
  <si>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</si>
  <si>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</si>
  <si>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</si>
  <si>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</si>
  <si>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</si>
  <si>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</si>
  <si>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</si>
  <si>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</si>
  <si>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</si>
  <si>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</si>
  <si>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</si>
  <si>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</si>
  <si>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</si>
  <si>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</si>
  <si>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</si>
  <si>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</si>
  <si>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</si>
  <si>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</si>
  <si>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</si>
  <si>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</si>
  <si>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</si>
  <si>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</si>
  <si>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</si>
  <si>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</si>
  <si>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</si>
  <si>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</si>
  <si>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</si>
  <si>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</si>
  <si>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</si>
  <si>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</si>
  <si>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</si>
  <si>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</si>
  <si>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</si>
  <si>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</si>
  <si>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</si>
  <si>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</si>
  <si>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</si>
  <si>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</si>
  <si>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</si>
  <si>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</si>
  <si>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</si>
  <si>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</si>
  <si>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</si>
  <si>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</si>
  <si>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</si>
  <si>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</si>
  <si>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</si>
  <si>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</si>
  <si>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</si>
  <si>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</si>
  <si>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</si>
  <si>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</si>
  <si>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</si>
  <si>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</si>
  <si>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</si>
  <si>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</si>
  <si>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</si>
  <si>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</si>
  <si>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</si>
  <si>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</si>
  <si>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</si>
  <si>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</si>
  <si>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</si>
  <si>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</si>
  <si>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</si>
  <si>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</si>
  <si>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</si>
  <si>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</si>
  <si>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</si>
  <si>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</si>
  <si>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</si>
  <si>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</si>
  <si>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</si>
  <si>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</si>
  <si>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</si>
  <si>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</si>
  <si>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</si>
  <si>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</si>
  <si>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</si>
  <si>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</si>
  <si>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</si>
  <si>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</si>
  <si>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</si>
  <si>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</si>
  <si>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</si>
  <si>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</si>
  <si>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</si>
  <si>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</si>
  <si>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</si>
  <si>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</si>
  <si>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</si>
  <si>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</si>
  <si>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</si>
  <si>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</si>
  <si>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</si>
  <si>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</si>
  <si>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</si>
  <si>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</si>
  <si>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</si>
  <si>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</si>
  <si>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</si>
  <si>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</si>
  <si>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</si>
  <si>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</si>
  <si>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</si>
  <si>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</si>
  <si>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</si>
  <si>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</si>
  <si>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</si>
  <si>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</si>
  <si>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</si>
  <si>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</si>
  <si>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</si>
  <si>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</si>
  <si>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</si>
  <si>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</si>
  <si>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</si>
  <si>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</si>
  <si>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</si>
  <si>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</si>
  <si>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</si>
  <si>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</si>
  <si>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</si>
  <si>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</si>
  <si>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</si>
  <si>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</si>
  <si>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</si>
  <si>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</si>
  <si>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</si>
  <si>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</si>
  <si>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</si>
  <si>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</si>
  <si>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</si>
  <si>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</si>
  <si>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</si>
  <si>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</si>
  <si>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</si>
  <si>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</si>
  <si>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</si>
  <si>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</si>
  <si>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</si>
  <si>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</si>
  <si>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</si>
  <si>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</si>
  <si>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</si>
  <si>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</si>
  <si>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</si>
  <si>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</si>
  <si>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</si>
  <si>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</si>
  <si>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</si>
  <si>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</si>
  <si>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</si>
  <si>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</si>
  <si>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</si>
  <si>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</si>
  <si>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</si>
  <si>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</si>
  <si>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</si>
  <si>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</si>
  <si>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</si>
  <si>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</si>
  <si>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</si>
  <si>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</si>
  <si>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</si>
  <si>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</si>
  <si>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</si>
  <si>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</si>
  <si>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</si>
  <si>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</si>
  <si>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</si>
  <si>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</si>
  <si>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</si>
  <si>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</si>
  <si>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</si>
  <si>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</si>
  <si>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</si>
  <si>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</si>
  <si>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</si>
  <si>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</si>
  <si>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</si>
  <si>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</si>
  <si>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</si>
  <si>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</si>
  <si>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</si>
  <si>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</si>
  <si>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</si>
  <si>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</si>
  <si>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</si>
  <si>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</si>
  <si>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</si>
  <si>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</si>
  <si>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</si>
  <si>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</si>
  <si>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</si>
  <si>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</si>
  <si>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</si>
  <si>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</si>
  <si>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</si>
  <si>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</si>
  <si>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</si>
  <si>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</si>
  <si>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</si>
  <si>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</si>
  <si>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</si>
  <si>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</si>
  <si>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</si>
  <si>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</si>
  <si>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</si>
  <si>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</si>
  <si>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</si>
  <si>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</si>
  <si>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</si>
  <si>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</si>
  <si>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</si>
  <si>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</si>
  <si>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</si>
  <si>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</si>
  <si>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</si>
  <si>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</si>
  <si>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</si>
  <si>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</si>
  <si>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</si>
  <si>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</si>
  <si>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</si>
  <si>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</si>
  <si>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</si>
  <si>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</si>
  <si>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</si>
  <si>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</si>
  <si>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</si>
  <si>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</si>
  <si>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</si>
  <si>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</si>
  <si>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</si>
  <si>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</si>
  <si>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</si>
  <si>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</si>
  <si>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</si>
  <si>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</si>
  <si>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</si>
  <si>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</si>
  <si>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</si>
  <si>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</si>
  <si>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</si>
  <si>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</si>
  <si>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</si>
  <si>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</si>
  <si>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</si>
  <si>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</si>
  <si>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</si>
  <si>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</si>
  <si>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</si>
  <si>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</si>
  <si>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</si>
  <si>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</si>
  <si>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</si>
  <si>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</si>
  <si>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</si>
  <si>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</si>
  <si>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</si>
  <si>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</si>
  <si>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</si>
  <si>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</si>
  <si>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</si>
  <si>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</si>
  <si>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</si>
  <si>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</si>
  <si>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</si>
  <si>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</si>
  <si>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</si>
  <si>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</si>
  <si>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</si>
  <si>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</si>
  <si>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</si>
  <si>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</si>
  <si>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</si>
  <si>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</si>
  <si>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</si>
  <si>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</si>
  <si>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</si>
  <si>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</si>
  <si>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</si>
  <si>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</si>
  <si>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</si>
  <si>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</si>
  <si>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</si>
  <si>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</si>
  <si>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</si>
  <si>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</si>
  <si>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</si>
  <si>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</si>
  <si>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</si>
  <si>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</si>
  <si>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</si>
  <si>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</si>
  <si>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</si>
  <si>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</si>
  <si>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</si>
  <si>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</si>
  <si>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</si>
  <si>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</si>
  <si>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</si>
  <si>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</si>
  <si>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</si>
  <si>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</si>
  <si>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</si>
  <si>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</si>
  <si>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</si>
  <si>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</si>
  <si>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</si>
  <si>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</si>
  <si>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</si>
  <si>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</si>
  <si>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</si>
  <si>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</si>
  <si>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</si>
  <si>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</si>
  <si>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</si>
  <si>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</si>
  <si>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</si>
  <si>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</si>
  <si>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</si>
  <si>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</si>
  <si>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</si>
  <si>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</si>
  <si>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</si>
  <si>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</si>
  <si>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</si>
  <si>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</si>
  <si>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</si>
  <si>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</si>
  <si>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</si>
  <si>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</si>
  <si>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</si>
  <si>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</si>
  <si>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</si>
  <si>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</si>
  <si>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</si>
  <si>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</si>
  <si>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</si>
  <si>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</si>
  <si>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</si>
  <si>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</si>
  <si>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</si>
  <si>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</si>
  <si>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</si>
  <si>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</si>
  <si>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</si>
  <si>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</si>
  <si>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</si>
  <si>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</si>
  <si>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</si>
  <si>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</si>
  <si>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</si>
  <si>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</si>
  <si>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</si>
  <si>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</si>
  <si>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</si>
  <si>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</si>
  <si>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</si>
  <si>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</si>
  <si>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</si>
  <si>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</si>
  <si>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</si>
  <si>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</si>
  <si>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</si>
  <si>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</si>
  <si>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</si>
  <si>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</si>
  <si>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</si>
  <si>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</si>
  <si>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</si>
  <si>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</si>
  <si>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</si>
  <si>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</si>
  <si>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</si>
  <si>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</si>
  <si>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</si>
  <si>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</si>
  <si>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</si>
  <si>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</si>
  <si>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</si>
  <si>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</si>
  <si>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</si>
  <si>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</si>
  <si>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</si>
  <si>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</si>
  <si>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</si>
  <si>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</si>
  <si>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</si>
  <si>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</si>
  <si>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</si>
  <si>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</si>
  <si>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</si>
  <si>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</si>
  <si>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</si>
  <si>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</si>
  <si>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</si>
  <si>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</si>
  <si>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</si>
  <si>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</si>
  <si>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</si>
  <si>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</si>
  <si>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</si>
  <si>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</si>
  <si>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</si>
  <si>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</si>
  <si>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</si>
  <si>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</si>
  <si>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</si>
  <si>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</si>
  <si>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</si>
  <si>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</si>
  <si>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</si>
  <si>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</si>
  <si>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</si>
  <si>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</si>
  <si>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</si>
  <si>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</si>
  <si>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</si>
  <si>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</si>
  <si>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</si>
  <si>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</si>
  <si>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</si>
  <si>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</si>
  <si>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</si>
  <si>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</si>
  <si>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</si>
  <si>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</si>
  <si>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</si>
  <si>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</si>
  <si>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</si>
  <si>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</si>
  <si>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</si>
  <si>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</si>
  <si>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</si>
  <si>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</si>
  <si>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</si>
  <si>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</si>
  <si>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</si>
  <si>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</si>
  <si>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</si>
  <si>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</si>
  <si>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</si>
  <si>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</si>
  <si>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</si>
  <si>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</si>
  <si>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</si>
  <si>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</si>
  <si>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</si>
  <si>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</si>
  <si>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</si>
  <si>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</si>
  <si>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</si>
  <si>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</si>
  <si>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</si>
  <si>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</si>
  <si>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</si>
  <si>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</si>
  <si>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</si>
  <si>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</si>
  <si>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</si>
  <si>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</si>
  <si>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</si>
  <si>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</si>
  <si>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</si>
  <si>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</si>
  <si>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</si>
  <si>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</si>
  <si>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</si>
  <si>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</si>
  <si>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</si>
  <si>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</si>
  <si>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</si>
  <si>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</si>
  <si>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</si>
  <si>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</si>
  <si>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</si>
  <si>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</si>
  <si>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</si>
  <si>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</si>
  <si>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</si>
  <si>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</si>
  <si>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</si>
  <si>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</si>
  <si>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</si>
  <si>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</si>
  <si>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</si>
  <si>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</si>
  <si>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</si>
  <si>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</si>
  <si>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</si>
  <si>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</si>
  <si>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</si>
  <si>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</si>
  <si>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</si>
  <si>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</si>
  <si>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</si>
  <si>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</si>
  <si>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</si>
  <si>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</si>
  <si>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</si>
  <si>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</si>
  <si>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</si>
  <si>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</si>
  <si>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</si>
  <si>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</si>
  <si>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</si>
  <si>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</si>
  <si>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</si>
  <si>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</si>
  <si>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</si>
  <si>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</si>
  <si>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</si>
  <si>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</si>
  <si>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</si>
  <si>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</si>
  <si>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</si>
  <si>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</si>
  <si>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</si>
  <si>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</si>
  <si>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</si>
  <si>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</si>
  <si>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</si>
  <si>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</si>
  <si>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</si>
  <si>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</si>
  <si>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</si>
  <si>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</si>
  <si>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</si>
  <si>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</si>
  <si>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</si>
  <si>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</si>
  <si>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</si>
  <si>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</si>
  <si>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</si>
  <si>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</si>
  <si>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</si>
  <si>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</si>
  <si>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</si>
  <si>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</si>
  <si>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</si>
  <si>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</si>
  <si>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</si>
  <si>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</si>
  <si>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</si>
  <si>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</si>
  <si>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</si>
  <si>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</si>
  <si>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</si>
  <si>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</si>
  <si>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</si>
  <si>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</si>
  <si>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</si>
  <si>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</si>
  <si>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</si>
  <si>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</si>
  <si>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</si>
  <si>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</si>
  <si>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</si>
  <si>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</si>
  <si>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</si>
  <si>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</si>
  <si>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</si>
  <si>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</si>
  <si>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</si>
  <si>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</si>
  <si>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</si>
  <si>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</si>
  <si>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</si>
  <si>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</si>
  <si>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</si>
  <si>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</si>
  <si>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</si>
  <si>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</si>
  <si>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</si>
  <si>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</si>
  <si>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</si>
  <si>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</si>
  <si>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</si>
  <si>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</si>
  <si>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</si>
  <si>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</si>
  <si>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</si>
  <si>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</si>
  <si>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</si>
  <si>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</si>
  <si>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</si>
  <si>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</si>
  <si>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</si>
  <si>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</si>
  <si>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</si>
  <si>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</si>
  <si>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</si>
  <si>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</si>
  <si>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</si>
  <si>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</si>
  <si>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</si>
  <si>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</si>
  <si>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</si>
  <si>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</si>
  <si>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</si>
  <si>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</si>
  <si>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</si>
  <si>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</si>
  <si>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</si>
  <si>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</si>
  <si>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</si>
  <si>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</si>
  <si>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</si>
  <si>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</si>
  <si>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</si>
  <si>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</si>
  <si>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</si>
  <si>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</si>
  <si>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</si>
  <si>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</si>
  <si>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</si>
  <si>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</si>
  <si>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</si>
  <si>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</si>
  <si>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</si>
  <si>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</si>
  <si>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</si>
  <si>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</si>
  <si>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</si>
  <si>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</si>
  <si>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</si>
  <si>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</si>
  <si>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</si>
  <si>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</si>
  <si>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</si>
  <si>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</si>
  <si>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</si>
  <si>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</si>
  <si>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</si>
  <si>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</si>
  <si>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</si>
  <si>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</si>
  <si>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</si>
  <si>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</si>
  <si>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</si>
  <si>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</si>
  <si>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</si>
  <si>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</si>
  <si>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</si>
  <si>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</si>
  <si>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</si>
  <si>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</si>
  <si>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</si>
  <si>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</si>
  <si>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</si>
  <si>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</si>
  <si>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</si>
  <si>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</si>
  <si>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</si>
  <si>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</si>
  <si>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</si>
  <si>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</si>
  <si>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</si>
  <si>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</si>
  <si>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</si>
  <si>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</si>
  <si>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</si>
  <si>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</si>
  <si>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</si>
  <si>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</si>
  <si>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</si>
  <si>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</si>
  <si>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</si>
  <si>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</si>
  <si>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</si>
  <si>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</si>
  <si>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</si>
  <si>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</si>
  <si>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</si>
  <si>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</si>
  <si>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</si>
  <si>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</si>
  <si>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</si>
  <si>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</si>
  <si>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</si>
  <si>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</si>
  <si>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</si>
  <si>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</si>
  <si>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</si>
  <si>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</si>
  <si>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</si>
  <si>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</si>
  <si>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</si>
  <si>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</si>
  <si>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</si>
  <si>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</si>
  <si>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</si>
  <si>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</si>
  <si>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</si>
  <si>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</si>
  <si>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</si>
  <si>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</si>
  <si>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</si>
  <si>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</si>
  <si>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</si>
  <si>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</si>
  <si>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</si>
  <si>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</si>
  <si>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</si>
  <si>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</si>
  <si>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</si>
  <si>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</si>
  <si>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</si>
  <si>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</si>
  <si>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</si>
  <si>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</si>
  <si>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</si>
  <si>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</si>
  <si>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</si>
  <si>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</si>
  <si>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</si>
  <si>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</si>
  <si>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</si>
  <si>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</si>
  <si>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</si>
  <si>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</si>
  <si>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</si>
  <si>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</si>
  <si>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</si>
  <si>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</si>
  <si>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</si>
  <si>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</si>
  <si>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</si>
  <si>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</si>
  <si>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</si>
  <si>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</si>
  <si>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</si>
  <si>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</si>
  <si>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</si>
  <si>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</si>
  <si>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</si>
  <si>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</si>
  <si>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</si>
  <si>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</si>
  <si>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</si>
  <si>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</si>
  <si>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</si>
  <si>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</si>
  <si>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</si>
  <si>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</si>
  <si>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</si>
  <si>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</si>
  <si>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</si>
  <si>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</si>
  <si>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</si>
  <si>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</si>
  <si>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</si>
  <si>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</si>
  <si>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</si>
  <si>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</si>
  <si>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</si>
  <si>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</si>
  <si>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</si>
  <si>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</si>
  <si>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</si>
  <si>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</si>
  <si>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</si>
  <si>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</si>
  <si>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</si>
  <si>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</si>
  <si>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</si>
  <si>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</si>
  <si>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</si>
  <si>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</si>
  <si>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</si>
  <si>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</si>
  <si>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</si>
  <si>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</si>
  <si>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</si>
  <si>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</si>
  <si>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</si>
  <si>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</si>
  <si>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</si>
  <si>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</si>
  <si>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</si>
  <si>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</si>
  <si>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</si>
  <si>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</si>
  <si>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</si>
  <si>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</si>
  <si>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</si>
  <si>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</si>
  <si>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</si>
  <si>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</si>
  <si>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</si>
  <si>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</si>
  <si>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</si>
  <si>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</si>
  <si>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</si>
  <si>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</si>
  <si>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</si>
  <si>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</si>
  <si>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</si>
  <si>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</si>
  <si>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</si>
  <si>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</si>
  <si>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</si>
  <si>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</si>
  <si>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</si>
  <si>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</si>
  <si>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</si>
  <si>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</si>
  <si>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</si>
  <si>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</si>
  <si>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</si>
  <si>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</si>
  <si>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</si>
  <si>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</si>
  <si>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</si>
  <si>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</si>
  <si>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</si>
  <si>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</si>
  <si>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</si>
  <si>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</si>
  <si>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</si>
  <si>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</si>
  <si>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</si>
  <si>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</si>
  <si>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</si>
  <si>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</si>
  <si>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</si>
  <si>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</si>
  <si>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</si>
  <si>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</si>
  <si>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</si>
  <si>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</si>
  <si>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</si>
  <si>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</si>
  <si>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</si>
  <si>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</si>
  <si>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</si>
  <si>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</si>
  <si>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</si>
  <si>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</si>
  <si>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</si>
  <si>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</si>
  <si>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</si>
  <si>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</si>
  <si>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</si>
  <si>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</si>
  <si>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</si>
  <si>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</si>
  <si>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</si>
  <si>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</si>
  <si>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</si>
  <si>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</si>
  <si>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</si>
  <si>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</si>
  <si>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</si>
  <si>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</si>
  <si>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</si>
  <si>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</si>
  <si>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</si>
  <si>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</si>
  <si>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</si>
  <si>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</si>
  <si>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</si>
  <si>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</si>
  <si>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</si>
  <si>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</si>
  <si>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</si>
  <si>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</si>
  <si>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</si>
  <si>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</si>
  <si>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</si>
  <si>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</si>
  <si>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</si>
  <si>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</si>
  <si>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</si>
  <si>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</si>
  <si>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</si>
  <si>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</si>
  <si>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</si>
  <si>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</si>
  <si>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</si>
  <si>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</si>
  <si>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</si>
  <si>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</si>
  <si>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</si>
  <si>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</si>
  <si>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</si>
  <si>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</si>
  <si>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</si>
  <si>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</si>
  <si>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</si>
  <si>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</si>
  <si>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</si>
  <si>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</si>
  <si>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</si>
  <si>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</si>
  <si>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</si>
  <si>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</si>
  <si>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</si>
  <si>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</si>
  <si>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</si>
  <si>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</si>
  <si>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</si>
  <si>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</si>
  <si>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</si>
  <si>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</si>
  <si>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</si>
  <si>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</si>
  <si>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</si>
  <si>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</si>
  <si>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</si>
  <si>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</si>
  <si>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</si>
  <si>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</si>
  <si>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</si>
  <si>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</si>
  <si>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</si>
  <si>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</si>
  <si>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</si>
  <si>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</si>
  <si>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</si>
  <si>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</si>
  <si>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</si>
  <si>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</si>
  <si>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</si>
  <si>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</si>
  <si>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</si>
  <si>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</si>
  <si>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</si>
  <si>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</si>
  <si>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</si>
  <si>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</si>
  <si>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</si>
  <si>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</si>
  <si>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</si>
  <si>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</si>
  <si>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</si>
  <si>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</si>
  <si>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</si>
  <si>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</si>
  <si>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</si>
  <si>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</si>
  <si>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</si>
  <si>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</si>
  <si>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</si>
  <si>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</si>
  <si>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</si>
  <si>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</si>
  <si>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</si>
  <si>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</si>
  <si>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</si>
  <si>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</si>
  <si>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</si>
  <si>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</si>
  <si>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</si>
  <si>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</si>
  <si>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</si>
  <si>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</si>
  <si>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</si>
  <si>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</si>
  <si>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</si>
  <si>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</si>
  <si>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</si>
  <si>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</si>
  <si>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</si>
  <si>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</si>
  <si>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</si>
  <si>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</si>
  <si>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</si>
  <si>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</si>
  <si>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</si>
  <si>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</si>
  <si>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</si>
  <si>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</si>
  <si>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</si>
  <si>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</si>
  <si>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</si>
  <si>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</si>
  <si>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</si>
  <si>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</si>
  <si>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</si>
  <si>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</si>
  <si>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</si>
  <si>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</si>
  <si>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</si>
  <si>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</si>
  <si>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</si>
  <si>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</si>
  <si>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</si>
  <si>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</si>
  <si>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</si>
  <si>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</si>
  <si>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</si>
  <si>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</si>
  <si>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</si>
  <si>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</si>
  <si>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</si>
  <si>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</si>
  <si>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</si>
  <si>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</si>
  <si>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</si>
  <si>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</si>
  <si>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</si>
  <si>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</si>
  <si>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</si>
  <si>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</si>
  <si>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</si>
  <si>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</si>
  <si>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</si>
  <si>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</si>
  <si>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</si>
  <si>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</si>
  <si>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</si>
  <si>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</si>
  <si>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</si>
  <si>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</si>
  <si>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</si>
  <si>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</si>
  <si>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</si>
  <si>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</si>
  <si>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</si>
  <si>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</si>
  <si>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</si>
  <si>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</si>
  <si>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</si>
  <si>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</si>
  <si>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</si>
  <si>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</si>
  <si>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</si>
  <si>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</si>
  <si>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</si>
  <si>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</si>
  <si>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</si>
  <si>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</si>
  <si>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</si>
  <si>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</si>
  <si>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</si>
  <si>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</si>
  <si>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</si>
  <si>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</si>
  <si>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</si>
  <si>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</si>
  <si>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</si>
  <si>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</si>
  <si>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</si>
  <si>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</si>
  <si>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</si>
  <si>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</si>
  <si>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</si>
  <si>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</si>
  <si>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</si>
  <si>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</si>
  <si>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</si>
  <si>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</si>
  <si>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</si>
  <si>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</si>
  <si>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</si>
  <si>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</si>
  <si>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</si>
  <si>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</si>
  <si>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</si>
  <si>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</si>
  <si>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</si>
  <si>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</si>
  <si>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</si>
  <si>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</si>
  <si>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</si>
  <si>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</si>
  <si>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</si>
  <si>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</si>
  <si>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</si>
  <si>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</si>
  <si>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</si>
  <si>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</si>
  <si>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</si>
  <si>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</si>
  <si>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</si>
  <si>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</si>
  <si>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</si>
  <si>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</si>
  <si>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</si>
  <si>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</si>
  <si>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</si>
  <si>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</si>
  <si>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</si>
  <si>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</si>
  <si>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</si>
  <si>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</si>
  <si>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</si>
  <si>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</si>
  <si>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</si>
  <si>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</si>
  <si>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</si>
  <si>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</si>
  <si>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</si>
  <si>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</si>
  <si>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</si>
  <si>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</si>
  <si>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</si>
  <si>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</si>
  <si>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</si>
  <si>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</si>
  <si>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</si>
  <si>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</si>
  <si>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</si>
  <si>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</si>
  <si>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</si>
  <si>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</si>
  <si>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</si>
  <si>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</si>
  <si>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</si>
  <si>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</si>
  <si>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</si>
  <si>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</si>
  <si>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</si>
  <si>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</si>
  <si>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</si>
  <si>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</si>
  <si>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</si>
  <si>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</si>
  <si>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</si>
  <si>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</si>
  <si>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</si>
  <si>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</si>
  <si>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</si>
  <si>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</si>
  <si>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</si>
  <si>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</si>
  <si>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</si>
  <si>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</si>
  <si>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</si>
  <si>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</si>
  <si>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</si>
  <si>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</si>
  <si>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</si>
  <si>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</si>
  <si>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</si>
  <si>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</si>
  <si>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</si>
  <si>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</si>
  <si>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</si>
  <si>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</si>
  <si>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</si>
  <si>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</si>
  <si>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</si>
  <si>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</si>
  <si>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</si>
  <si>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</si>
  <si>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</si>
  <si>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</si>
  <si>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</si>
  <si>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</si>
  <si>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</si>
  <si>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</si>
  <si>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</si>
  <si>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</si>
  <si>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</si>
  <si>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</si>
  <si>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</si>
  <si>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</si>
  <si>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</si>
  <si>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</si>
  <si>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</si>
  <si>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</si>
  <si>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</si>
  <si>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</si>
  <si>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</si>
  <si>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</si>
  <si>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</si>
  <si>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</si>
  <si>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</si>
  <si>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</si>
  <si>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</si>
  <si>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</si>
  <si>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</si>
  <si>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</si>
  <si>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</si>
  <si>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</si>
  <si>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</si>
  <si>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</si>
  <si>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</si>
  <si>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</si>
  <si>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</si>
  <si>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</si>
  <si>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</si>
  <si>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</si>
  <si>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</si>
  <si>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</si>
  <si>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</si>
  <si>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</si>
  <si>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</si>
  <si>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</si>
  <si>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</si>
  <si>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</si>
  <si>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</si>
  <si>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</si>
  <si>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</si>
  <si>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</si>
  <si>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</si>
  <si>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</si>
  <si>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</si>
  <si>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</si>
  <si>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</si>
  <si>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</si>
  <si>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</si>
  <si>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</si>
  <si>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</si>
  <si>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</si>
  <si>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</si>
  <si>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</si>
  <si>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</si>
  <si>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</si>
  <si>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</si>
  <si>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</si>
  <si>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</si>
  <si>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</si>
  <si>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</si>
  <si>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</si>
  <si>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</si>
  <si>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</si>
  <si>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</si>
  <si>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</si>
  <si>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</si>
  <si>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</si>
  <si>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</si>
  <si>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</si>
  <si>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</si>
  <si>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</si>
  <si>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</si>
  <si>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</si>
  <si>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</si>
  <si>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</si>
  <si>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</si>
  <si>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</si>
  <si>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</si>
  <si>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</si>
  <si>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</si>
  <si>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</si>
  <si>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</si>
  <si>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</si>
  <si>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</si>
  <si>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</si>
  <si>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</si>
  <si>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</si>
  <si>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</si>
  <si>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</si>
  <si>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</si>
  <si>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</si>
  <si>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</si>
  <si>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</si>
  <si>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</si>
  <si>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</si>
  <si>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</si>
  <si>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</si>
  <si>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</si>
  <si>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</si>
  <si>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</si>
  <si>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</si>
  <si>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</si>
  <si>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</si>
  <si>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</si>
  <si>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</si>
  <si>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</si>
  <si>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</si>
  <si>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</si>
  <si>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</si>
  <si>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</si>
  <si>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</si>
  <si>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</si>
  <si>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</si>
  <si>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</si>
  <si>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</si>
  <si>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</si>
  <si>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</si>
  <si>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</si>
  <si>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</si>
  <si>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</si>
  <si>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</si>
  <si>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</si>
  <si>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</si>
  <si>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</si>
  <si>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</si>
  <si>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</si>
  <si>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</si>
  <si>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</si>
  <si>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</si>
  <si>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</si>
  <si>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</si>
  <si>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</si>
  <si>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</si>
  <si>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</si>
  <si>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</si>
  <si>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</si>
  <si>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</si>
  <si>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</si>
  <si>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</si>
  <si>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</si>
  <si>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</si>
  <si>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</si>
  <si>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</si>
  <si>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</si>
  <si>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</si>
  <si>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</si>
  <si>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</si>
  <si>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</si>
  <si>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</si>
  <si>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</si>
  <si>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</si>
  <si>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</si>
  <si>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</si>
  <si>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</si>
  <si>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</si>
  <si>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</si>
  <si>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</si>
  <si>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</si>
  <si>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</si>
  <si>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</si>
  <si>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</si>
  <si>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</si>
  <si>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</si>
  <si>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</si>
  <si>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</si>
  <si>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</si>
  <si>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</si>
  <si>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</si>
  <si>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</si>
  <si>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</si>
  <si>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</si>
  <si>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</si>
  <si>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</si>
  <si>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</si>
  <si>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</si>
  <si>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</si>
  <si>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</si>
  <si>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</si>
  <si>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</si>
  <si>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</si>
  <si>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</si>
  <si>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</si>
  <si>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</si>
  <si>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</si>
  <si>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</si>
  <si>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</si>
  <si>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</si>
  <si>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</si>
  <si>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</si>
  <si>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</si>
  <si>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</si>
  <si>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</si>
  <si>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</si>
  <si>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</si>
  <si>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</si>
  <si>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</si>
  <si>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</si>
  <si>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</si>
  <si>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</si>
  <si>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</si>
  <si>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</si>
  <si>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</si>
  <si>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</si>
  <si>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</si>
  <si>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</si>
  <si>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</si>
  <si>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</si>
  <si>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</si>
  <si>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</si>
  <si>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</si>
  <si>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</si>
  <si>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</si>
  <si>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</si>
  <si>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</si>
  <si>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</si>
  <si>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</si>
  <si>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</si>
  <si>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</si>
  <si>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</si>
  <si>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</si>
  <si>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</si>
  <si>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</si>
  <si>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</si>
  <si>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</si>
  <si>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</si>
  <si>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</si>
  <si>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</si>
  <si>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</si>
  <si>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</si>
  <si>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</si>
  <si>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</si>
  <si>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</si>
  <si>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</si>
  <si>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</si>
  <si>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</si>
  <si>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</si>
  <si>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</si>
  <si>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</si>
  <si>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</si>
  <si>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</si>
  <si>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</si>
  <si>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</si>
  <si>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</si>
  <si>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</si>
  <si>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</si>
  <si>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</si>
  <si>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</si>
  <si>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</si>
  <si>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</si>
  <si>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</si>
  <si>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</si>
  <si>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</si>
  <si>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</si>
  <si>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</si>
  <si>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</si>
  <si>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</si>
  <si>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</si>
  <si>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</si>
  <si>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</si>
  <si>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</si>
  <si>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</si>
  <si>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</si>
  <si>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</si>
  <si>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</si>
  <si>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</si>
  <si>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</si>
  <si>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</si>
  <si>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</si>
  <si>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</si>
  <si>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</si>
  <si>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</si>
  <si>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</si>
  <si>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</si>
  <si>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</si>
  <si>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</si>
  <si>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</si>
  <si>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</si>
  <si>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</si>
  <si>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</si>
  <si>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</si>
  <si>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</si>
  <si>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</si>
  <si>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</si>
  <si>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</si>
  <si>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</si>
  <si>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</si>
  <si>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</si>
  <si>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</si>
  <si>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</si>
  <si>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</si>
  <si>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</si>
  <si>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</si>
  <si>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</si>
  <si>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</si>
  <si>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</si>
  <si>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</si>
  <si>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</si>
  <si>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</si>
  <si>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</si>
  <si>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</si>
  <si>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</si>
  <si>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</si>
  <si>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</si>
  <si>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</si>
  <si>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</si>
  <si>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</si>
  <si>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</si>
  <si>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</si>
  <si>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</si>
  <si>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</si>
  <si>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</si>
  <si>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</si>
  <si>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</si>
  <si>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</si>
  <si>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</si>
  <si>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</si>
  <si>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</si>
  <si>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</si>
  <si>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</si>
  <si>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</si>
  <si>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</si>
  <si>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</si>
  <si>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</si>
  <si>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</si>
  <si>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</si>
  <si>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</si>
  <si>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</si>
  <si>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</si>
  <si>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</si>
  <si>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</si>
  <si>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</si>
  <si>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</si>
  <si>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</si>
  <si>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</si>
  <si>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</si>
  <si>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</si>
  <si>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</si>
  <si>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</si>
  <si>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</si>
  <si>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</si>
  <si>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</si>
  <si>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</si>
  <si>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</si>
  <si>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</si>
  <si>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</si>
  <si>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</si>
  <si>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</si>
  <si>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</si>
  <si>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</si>
  <si>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</si>
  <si>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</si>
  <si>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</si>
  <si>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</si>
  <si>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</si>
  <si>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</si>
  <si>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</si>
  <si>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</si>
  <si>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</si>
  <si>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</si>
  <si>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</si>
  <si>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</si>
  <si>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</si>
  <si>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</si>
  <si>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</si>
  <si>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</si>
  <si>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</si>
  <si>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</si>
  <si>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</si>
  <si>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</si>
  <si>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</si>
  <si>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</si>
  <si>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</si>
  <si>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</si>
  <si>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</si>
  <si>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</si>
  <si>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</si>
  <si>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</si>
  <si>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</si>
  <si>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</si>
  <si>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</si>
  <si>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</si>
  <si>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</si>
  <si>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</si>
  <si>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</si>
  <si>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</si>
  <si>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</si>
  <si>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</si>
  <si>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</si>
  <si>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</si>
  <si>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</si>
  <si>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</si>
  <si>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</si>
  <si>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</si>
  <si>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</si>
  <si>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</si>
  <si>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</si>
  <si>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</si>
  <si>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</si>
  <si>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</si>
  <si>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</si>
  <si>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</si>
  <si>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</si>
  <si>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</si>
  <si>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</si>
  <si>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</si>
  <si>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</si>
  <si>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</si>
  <si>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</si>
  <si>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</si>
  <si>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</si>
  <si>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</si>
  <si>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</si>
  <si>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</si>
  <si>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</si>
  <si>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</si>
  <si>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</si>
  <si>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</si>
  <si>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</si>
  <si>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</si>
  <si>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</si>
  <si>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</si>
  <si>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</si>
  <si>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</si>
  <si>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</si>
  <si>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</si>
  <si>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</si>
  <si>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</si>
  <si>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</si>
  <si>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</si>
  <si>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</si>
  <si>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</si>
  <si>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</si>
  <si>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</si>
  <si>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</si>
  <si>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</si>
  <si>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</si>
  <si>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</si>
  <si>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</si>
  <si>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</si>
  <si>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</si>
  <si>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</si>
  <si>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</si>
  <si>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</si>
  <si>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</si>
  <si>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</si>
  <si>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</si>
  <si>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</si>
  <si>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</si>
  <si>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</si>
  <si>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</si>
  <si>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</si>
  <si>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</si>
  <si>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</si>
  <si>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</si>
  <si>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</si>
  <si>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</si>
  <si>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</si>
  <si>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</si>
  <si>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</si>
  <si>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</si>
  <si>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</si>
  <si>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</si>
  <si>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</si>
  <si>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</si>
  <si>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</si>
  <si>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</si>
  <si>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</si>
  <si>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</si>
  <si>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</si>
  <si>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</si>
  <si>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</si>
  <si>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</si>
  <si>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</si>
  <si>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</si>
  <si>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</si>
  <si>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</si>
  <si>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</si>
  <si>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</si>
  <si>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</si>
  <si>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</si>
  <si>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</si>
  <si>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</si>
  <si>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</si>
  <si>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</si>
  <si>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</si>
  <si>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</si>
  <si>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</si>
  <si>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</si>
  <si>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</si>
  <si>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</si>
  <si>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</si>
  <si>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</si>
  <si>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</si>
  <si>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</si>
  <si>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</si>
  <si>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</si>
  <si>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</si>
  <si>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</si>
  <si>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</si>
  <si>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</si>
  <si>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</si>
  <si>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</si>
  <si>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</si>
  <si>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</si>
  <si>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</si>
  <si>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</si>
  <si>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</si>
  <si>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</si>
  <si>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</si>
  <si>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</si>
  <si>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</si>
  <si>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</si>
  <si>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</si>
  <si>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</si>
  <si>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</si>
  <si>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</si>
  <si>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</si>
  <si>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</si>
  <si>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</si>
  <si>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</si>
  <si>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</si>
  <si>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</si>
  <si>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</si>
  <si>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</si>
  <si>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</si>
  <si>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</si>
  <si>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</si>
  <si>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</si>
  <si>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</si>
  <si>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</si>
  <si>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</si>
  <si>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</si>
  <si>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</si>
  <si>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</si>
  <si>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</si>
  <si>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</si>
  <si>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</si>
  <si>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</si>
  <si>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</si>
  <si>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</si>
  <si>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</si>
  <si>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</si>
  <si>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</si>
  <si>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</si>
  <si>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</si>
  <si>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</si>
  <si>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</si>
  <si>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</si>
  <si>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</si>
  <si>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</si>
  <si>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</si>
  <si>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</si>
  <si>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</si>
  <si>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</si>
  <si>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</si>
  <si>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</si>
  <si>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</si>
  <si>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</si>
  <si>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</si>
  <si>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</si>
  <si>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</si>
  <si>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</si>
  <si>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</si>
  <si>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</si>
  <si>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</si>
  <si>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</si>
  <si>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</si>
  <si>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</si>
  <si>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</si>
  <si>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</si>
  <si>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</si>
  <si>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</si>
  <si>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</si>
  <si>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</si>
  <si>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</si>
  <si>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</si>
  <si>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</si>
  <si>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</si>
  <si>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</si>
  <si>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</si>
  <si>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</si>
  <si>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</si>
  <si>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</si>
  <si>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</si>
  <si>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</si>
  <si>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</si>
  <si>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</si>
  <si>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</si>
  <si>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</si>
  <si>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</si>
  <si>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</si>
  <si>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</si>
  <si>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</si>
  <si>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</si>
  <si>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</si>
  <si>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</si>
  <si>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</si>
  <si>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</si>
  <si>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</si>
  <si>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</si>
  <si>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</si>
  <si>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</si>
  <si>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</si>
  <si>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</si>
  <si>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</si>
  <si>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</si>
  <si>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</si>
  <si>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</si>
  <si>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</si>
  <si>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</si>
  <si>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</si>
  <si>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</si>
  <si>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</si>
  <si>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</si>
  <si>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</si>
  <si>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</si>
  <si>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</si>
  <si>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</si>
  <si>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</si>
  <si>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</si>
  <si>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</si>
  <si>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</si>
  <si>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</si>
  <si>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</si>
  <si>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</si>
  <si>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</si>
  <si>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</si>
  <si>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</si>
  <si>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</si>
  <si>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</si>
  <si>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</si>
  <si>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</si>
  <si>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</si>
  <si>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</si>
  <si>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</si>
  <si>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</si>
  <si>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</si>
  <si>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</si>
  <si>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</si>
  <si>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</si>
  <si>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</si>
  <si>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</si>
  <si>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</si>
  <si>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</si>
  <si>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</si>
  <si>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</si>
  <si>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</si>
  <si>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</si>
  <si>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</si>
  <si>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</si>
  <si>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</si>
  <si>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</si>
  <si>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</si>
  <si>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</si>
  <si>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</si>
  <si>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</si>
  <si>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</si>
  <si>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</si>
  <si>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</si>
  <si>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</si>
  <si>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</si>
  <si>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</si>
  <si>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</si>
  <si>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</si>
  <si>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</si>
  <si>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</si>
  <si>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</si>
  <si>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</si>
  <si>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</si>
  <si>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</si>
  <si>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</si>
  <si>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</si>
  <si>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</si>
  <si>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</si>
  <si>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</si>
  <si>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</si>
  <si>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</si>
  <si>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</si>
  <si>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</si>
  <si>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</si>
  <si>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</si>
  <si>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</si>
  <si>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</si>
  <si>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</si>
  <si>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</si>
  <si>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</si>
  <si>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</si>
  <si>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</si>
  <si>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</si>
  <si>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</si>
  <si>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</si>
  <si>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</si>
  <si>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</si>
  <si>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</si>
  <si>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</si>
  <si>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</si>
  <si>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</si>
  <si>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</si>
  <si>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</si>
  <si>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</si>
  <si>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</si>
  <si>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</si>
  <si>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</si>
  <si>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</si>
  <si>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</si>
  <si>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</si>
  <si>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</si>
  <si>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</si>
  <si>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</si>
  <si>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</si>
  <si>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</si>
  <si>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</si>
  <si>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</si>
  <si>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</si>
  <si>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</si>
  <si>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</si>
  <si>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</si>
  <si>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</si>
  <si>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</si>
  <si>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</si>
  <si>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</si>
  <si>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</si>
  <si>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</si>
  <si>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</si>
  <si>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</si>
  <si>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</si>
  <si>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</si>
  <si>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</si>
  <si>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</si>
  <si>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</si>
  <si>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</si>
  <si>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</si>
  <si>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</si>
  <si>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</si>
  <si>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</si>
  <si>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</si>
  <si>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</si>
  <si>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</si>
  <si>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</si>
  <si>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</si>
  <si>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</si>
  <si>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</si>
  <si>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</si>
  <si>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</si>
  <si>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</si>
  <si>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</si>
  <si>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</si>
  <si>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</si>
  <si>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</si>
  <si>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</si>
  <si>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</si>
  <si>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</si>
  <si>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</si>
  <si>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</si>
  <si>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</si>
  <si>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</si>
  <si>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</si>
  <si>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</si>
  <si>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</si>
  <si>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</si>
  <si>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</si>
  <si>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</si>
  <si>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</si>
  <si>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</si>
  <si>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</si>
  <si>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</si>
  <si>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</si>
  <si>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</si>
  <si>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</si>
  <si>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</si>
  <si>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</si>
  <si>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</si>
  <si>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</si>
  <si>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</si>
  <si>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</si>
  <si>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</si>
  <si>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</si>
  <si>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</si>
  <si>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</si>
  <si>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</si>
  <si>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</si>
  <si>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</si>
  <si>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</si>
  <si>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</si>
  <si>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</si>
  <si>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</si>
  <si>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</si>
  <si>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</si>
  <si>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</si>
  <si>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</si>
  <si>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</si>
  <si>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</si>
  <si>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</si>
  <si>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</si>
  <si>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</si>
  <si>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</si>
  <si>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</si>
  <si>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</si>
  <si>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</si>
  <si>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</si>
  <si>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</si>
  <si>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</si>
  <si>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</si>
  <si>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</si>
  <si>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</si>
  <si>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</si>
  <si>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</si>
  <si>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</si>
  <si>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</si>
  <si>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</si>
  <si>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</si>
  <si>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</si>
  <si>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</si>
  <si>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</si>
  <si>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</si>
  <si>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</si>
  <si>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</si>
  <si>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</si>
  <si>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</si>
  <si>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</si>
  <si>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</si>
  <si>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</si>
  <si>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</si>
  <si>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</si>
  <si>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</si>
  <si>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</si>
  <si>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</si>
  <si>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</si>
  <si>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</si>
  <si>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</si>
  <si>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</si>
  <si>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</si>
  <si>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</si>
  <si>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</si>
  <si>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</si>
  <si>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</si>
  <si>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</si>
  <si>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</si>
  <si>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</si>
  <si>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</si>
  <si>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</si>
  <si>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</si>
  <si>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</si>
  <si>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</si>
  <si>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</si>
  <si>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</si>
  <si>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</si>
  <si>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</si>
  <si>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</si>
  <si>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</si>
  <si>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</si>
  <si>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</si>
  <si>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</si>
  <si>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</si>
  <si>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</si>
  <si>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</si>
  <si>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</si>
  <si>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</si>
  <si>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</si>
  <si>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</si>
  <si>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</si>
  <si>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</si>
  <si>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</si>
  <si>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</si>
  <si>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</si>
  <si>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</si>
  <si>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</si>
  <si>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</si>
  <si>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</si>
  <si>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</si>
  <si>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</si>
  <si>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</si>
  <si>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</si>
  <si>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</si>
  <si>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</si>
  <si>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</si>
  <si>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</si>
  <si>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</si>
  <si>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</si>
  <si>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</si>
  <si>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</si>
  <si>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</si>
  <si>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</si>
  <si>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</si>
  <si>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</si>
  <si>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</si>
  <si>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</si>
  <si>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</si>
  <si>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</si>
  <si>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</si>
  <si>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</si>
  <si>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</si>
  <si>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</si>
  <si>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</si>
  <si>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</si>
  <si>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</si>
  <si>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</si>
  <si>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</si>
  <si>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</si>
  <si>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</si>
  <si>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</si>
  <si>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</si>
  <si>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</si>
  <si>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</si>
  <si>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</si>
  <si>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</si>
  <si>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</si>
  <si>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</si>
  <si>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</si>
  <si>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</si>
  <si>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</si>
  <si>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</si>
  <si>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</si>
  <si>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</si>
  <si>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</si>
  <si>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</si>
  <si>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</si>
  <si>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</si>
  <si>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</si>
  <si>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</si>
  <si>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</si>
  <si>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</si>
  <si>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</si>
  <si>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</si>
  <si>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</si>
  <si>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</si>
  <si>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</si>
  <si>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</si>
  <si>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</si>
  <si>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</si>
  <si>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</si>
  <si>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</si>
  <si>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</si>
  <si>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</si>
  <si>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</si>
  <si>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</si>
  <si>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</si>
  <si>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</si>
  <si>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</si>
  <si>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</si>
  <si>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</si>
  <si>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</si>
  <si>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</si>
  <si>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</si>
  <si>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</si>
  <si>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</si>
  <si>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</si>
  <si>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</si>
  <si>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</si>
  <si>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</si>
  <si>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</si>
  <si>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</si>
  <si>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</si>
  <si>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</si>
  <si>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</si>
  <si>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</si>
  <si>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</si>
  <si>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</si>
  <si>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</si>
  <si>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</si>
  <si>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</si>
  <si>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</si>
  <si>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</si>
  <si>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</si>
  <si>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</si>
  <si>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</si>
  <si>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</si>
  <si>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</si>
  <si>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</si>
  <si>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</si>
  <si>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</si>
  <si>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</si>
  <si>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</si>
  <si>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</si>
  <si>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</si>
  <si>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</si>
  <si>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</si>
  <si>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</si>
  <si>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</si>
  <si>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</si>
  <si>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</si>
  <si>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</si>
  <si>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</si>
  <si>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</si>
  <si>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</si>
  <si>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</si>
  <si>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</si>
  <si>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</si>
  <si>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</si>
  <si>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</si>
  <si>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</si>
  <si>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</si>
  <si>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</si>
  <si>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</si>
  <si>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</si>
  <si>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</si>
  <si>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</si>
  <si>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</si>
  <si>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</si>
  <si>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</si>
  <si>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</si>
  <si>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</si>
  <si>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</si>
  <si>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</si>
  <si>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</si>
  <si>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</si>
  <si>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</si>
  <si>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</si>
  <si>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</si>
  <si>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</si>
  <si>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</si>
  <si>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</si>
  <si>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</si>
  <si>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</si>
  <si>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</si>
  <si>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</si>
  <si>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</si>
  <si>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</si>
  <si>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</si>
  <si>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</si>
  <si>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</si>
  <si>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</si>
  <si>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</si>
  <si>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</si>
  <si>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</si>
  <si>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</si>
  <si>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</si>
  <si>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</si>
  <si>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</si>
  <si>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</si>
  <si>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</si>
  <si>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</si>
  <si>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</si>
  <si>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</si>
  <si>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</si>
  <si>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</si>
  <si>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</si>
  <si>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</si>
  <si>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</si>
  <si>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</si>
  <si>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</si>
  <si>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</si>
  <si>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</si>
  <si>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</si>
  <si>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</si>
  <si>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</si>
  <si>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</si>
  <si>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</si>
  <si>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</si>
  <si>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</si>
  <si>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</si>
  <si>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</si>
  <si>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</si>
  <si>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</si>
  <si>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</si>
  <si>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</si>
  <si>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</si>
  <si>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</si>
  <si>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</si>
  <si>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</si>
  <si>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</si>
  <si>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</si>
  <si>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</si>
  <si>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</si>
  <si>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</si>
  <si>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</si>
  <si>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</si>
  <si>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</si>
  <si>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</si>
  <si>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</si>
  <si>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</si>
  <si>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</si>
  <si>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</si>
  <si>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</si>
  <si>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</si>
  <si>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</si>
  <si>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</si>
  <si>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</si>
  <si>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</si>
  <si>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</si>
  <si>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</si>
  <si>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</si>
  <si>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</si>
  <si>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</si>
  <si>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</si>
  <si>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</si>
  <si>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</si>
  <si>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</si>
  <si>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</si>
  <si>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</si>
  <si>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</si>
  <si>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</si>
  <si>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</si>
  <si>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</si>
  <si>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</si>
  <si>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</si>
  <si>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</si>
  <si>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</si>
  <si>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</si>
  <si>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</si>
  <si>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</si>
  <si>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</si>
  <si>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</si>
  <si>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</si>
  <si>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</si>
  <si>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</si>
  <si>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</si>
  <si>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</si>
  <si>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</si>
  <si>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</si>
  <si>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</si>
  <si>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</si>
  <si>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</si>
  <si>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</si>
  <si>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</si>
  <si>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</si>
  <si>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</si>
  <si>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</si>
  <si>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</si>
  <si>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</si>
  <si>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</si>
  <si>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</si>
  <si>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</si>
  <si>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</si>
  <si>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</si>
  <si>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</si>
  <si>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</si>
  <si>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</si>
  <si>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</si>
  <si>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</si>
  <si>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</si>
  <si>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</si>
  <si>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</si>
  <si>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</si>
  <si>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</si>
  <si>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</si>
  <si>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</si>
  <si>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</si>
  <si>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</si>
  <si>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</si>
  <si>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</si>
  <si>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</si>
  <si>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</si>
  <si>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</si>
  <si>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</si>
  <si>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</si>
  <si>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</si>
  <si>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</si>
  <si>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</si>
  <si>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</si>
  <si>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</si>
  <si>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</si>
  <si>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</si>
  <si>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</si>
  <si>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</si>
  <si>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</si>
  <si>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</si>
  <si>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</si>
  <si>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</si>
  <si>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</si>
  <si>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</si>
  <si>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</si>
  <si>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</si>
  <si>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</si>
  <si>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</si>
  <si>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</si>
  <si>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</si>
  <si>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</si>
  <si>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</si>
  <si>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</si>
  <si>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</si>
  <si>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</si>
  <si>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</si>
  <si>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</si>
  <si>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</si>
  <si>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</si>
  <si>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</si>
  <si>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</si>
  <si>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</si>
  <si>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</si>
  <si>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</si>
  <si>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</si>
  <si>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</si>
  <si>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</si>
  <si>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</si>
  <si>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</si>
  <si>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</si>
  <si>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</si>
  <si>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</si>
  <si>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</si>
  <si>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</si>
  <si>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</si>
  <si>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</si>
  <si>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</si>
  <si>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</si>
  <si>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</si>
  <si>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</si>
  <si>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</si>
  <si>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</si>
  <si>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</si>
  <si>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</si>
  <si>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</si>
  <si>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</si>
  <si>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</si>
  <si>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</si>
  <si>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</si>
  <si>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</si>
  <si>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</si>
  <si>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</si>
  <si>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</si>
  <si>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</si>
  <si>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</si>
  <si>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</si>
  <si>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</si>
  <si>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</si>
  <si>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</si>
  <si>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</si>
  <si>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</si>
  <si>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</si>
  <si>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</si>
  <si>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</si>
  <si>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</si>
  <si>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</si>
  <si>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</si>
  <si>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</si>
  <si>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</si>
  <si>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</si>
  <si>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</si>
  <si>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</si>
  <si>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</si>
  <si>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</si>
  <si>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</si>
  <si>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</si>
  <si>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</si>
  <si>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</si>
  <si>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</si>
  <si>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</si>
  <si>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</si>
  <si>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</si>
  <si>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</si>
  <si>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</si>
  <si>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</si>
  <si>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</si>
  <si>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</si>
  <si>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</si>
  <si>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</si>
  <si>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</si>
  <si>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</si>
  <si>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</si>
  <si>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</si>
  <si>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</si>
  <si>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</si>
  <si>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</si>
  <si>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</si>
  <si>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</si>
  <si>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</si>
  <si>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</si>
  <si>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</si>
  <si>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</si>
  <si>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</si>
  <si>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</si>
  <si>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</si>
  <si>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</si>
  <si>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</si>
  <si>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</si>
  <si>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</si>
  <si>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</si>
  <si>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</si>
  <si>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</si>
  <si>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</si>
  <si>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</si>
  <si>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</si>
  <si>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</si>
  <si>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</si>
  <si>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</si>
  <si>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</si>
  <si>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</si>
  <si>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</si>
  <si>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</si>
  <si>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</si>
  <si>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</si>
  <si>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</si>
  <si>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</si>
  <si>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</si>
  <si>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</si>
  <si>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</si>
  <si>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</si>
  <si>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</si>
  <si>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</si>
  <si>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</si>
  <si>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</si>
  <si>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</si>
  <si>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</si>
  <si>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</si>
  <si>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</si>
  <si>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</si>
  <si>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</si>
  <si>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</si>
  <si>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</si>
  <si>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</si>
  <si>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</si>
  <si>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</si>
  <si>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</si>
  <si>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</si>
  <si>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</si>
  <si>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</si>
  <si>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</si>
  <si>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</si>
  <si>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</si>
  <si>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</si>
  <si>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</si>
  <si>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</si>
  <si>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</si>
  <si>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</si>
  <si>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</si>
  <si>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</si>
  <si>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</si>
  <si>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</si>
  <si>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</si>
  <si>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</si>
  <si>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</si>
  <si>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</si>
  <si>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</si>
  <si>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</si>
  <si>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</si>
  <si>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</si>
  <si>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</si>
  <si>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</si>
  <si>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</si>
  <si>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</si>
  <si>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</si>
  <si>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</si>
  <si>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</si>
  <si>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</si>
  <si>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</si>
  <si>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</si>
  <si>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</si>
  <si>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</si>
  <si>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</si>
  <si>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</si>
  <si>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</si>
  <si>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</si>
  <si>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</si>
  <si>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</si>
  <si>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</si>
  <si>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</si>
  <si>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</si>
  <si>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</si>
  <si>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</si>
  <si>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</si>
  <si>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</si>
  <si>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</si>
  <si>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</si>
  <si>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</si>
  <si>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</si>
  <si>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</si>
  <si>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</si>
  <si>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</si>
  <si>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</si>
  <si>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</si>
  <si>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</si>
  <si>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</si>
  <si>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</si>
  <si>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</si>
  <si>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</si>
  <si>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</si>
  <si>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</si>
  <si>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</si>
  <si>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</si>
  <si>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</si>
  <si>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</si>
  <si>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</si>
  <si>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</si>
  <si>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</si>
  <si>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</si>
  <si>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</si>
  <si>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</si>
  <si>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</si>
  <si>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</si>
  <si>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</si>
  <si>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</si>
  <si>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</si>
  <si>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</si>
  <si>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</si>
  <si>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</si>
  <si>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</si>
  <si>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</si>
  <si>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</si>
  <si>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</si>
  <si>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</si>
  <si>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</si>
  <si>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</si>
  <si>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</si>
  <si>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</si>
  <si>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</si>
  <si>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</si>
  <si>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</si>
  <si>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</si>
  <si>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</si>
  <si>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</si>
  <si>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</si>
  <si>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</si>
  <si>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</si>
  <si>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</si>
  <si>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</si>
  <si>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</si>
  <si>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</si>
  <si>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</si>
  <si>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</si>
  <si>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</si>
  <si>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</si>
  <si>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</si>
  <si>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</si>
  <si>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</si>
  <si>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</si>
  <si>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</si>
  <si>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</si>
  <si>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</si>
  <si>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</si>
  <si>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</si>
  <si>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</si>
  <si>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</si>
  <si>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</si>
  <si>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</si>
  <si>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</si>
  <si>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</si>
  <si>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</si>
  <si>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</si>
  <si>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</si>
  <si>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</si>
  <si>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</si>
  <si>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</si>
  <si>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</si>
  <si>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</si>
  <si>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</si>
  <si>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</si>
  <si>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</si>
  <si>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</si>
  <si>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</si>
  <si>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</si>
  <si>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</si>
  <si>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</si>
  <si>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</si>
  <si>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</si>
  <si>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</si>
  <si>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</si>
  <si>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</si>
  <si>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</si>
  <si>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</si>
  <si>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</si>
  <si>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</si>
  <si>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</si>
  <si>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</si>
  <si>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</si>
  <si>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</si>
  <si>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</si>
  <si>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</si>
  <si>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</si>
  <si>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</si>
  <si>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</si>
  <si>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</si>
  <si>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</si>
  <si>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</si>
  <si>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</si>
  <si>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</si>
  <si>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</si>
  <si>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</si>
  <si>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</si>
  <si>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</si>
  <si>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</si>
  <si>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</si>
  <si>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</si>
  <si>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</si>
  <si>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</si>
  <si>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</si>
  <si>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</si>
  <si>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</si>
  <si>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</si>
  <si>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</si>
  <si>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</si>
  <si>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</si>
  <si>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</si>
  <si>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</si>
  <si>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</si>
  <si>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</si>
  <si>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</si>
  <si>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</si>
  <si>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</si>
  <si>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</si>
  <si>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</si>
  <si>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</si>
  <si>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</si>
  <si>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</si>
  <si>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</si>
  <si>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</si>
  <si>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</si>
  <si>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</si>
  <si>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</si>
  <si>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</si>
  <si>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</si>
  <si>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</si>
  <si>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</si>
  <si>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</si>
  <si>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</si>
  <si>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</si>
  <si>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</si>
  <si>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</si>
  <si>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</si>
  <si>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</si>
  <si>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</si>
  <si>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</si>
  <si>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</si>
  <si>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</si>
  <si>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</si>
  <si>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</si>
  <si>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</si>
  <si>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</si>
  <si>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</si>
  <si>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</si>
  <si>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</si>
  <si>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</si>
  <si>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</si>
  <si>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</si>
  <si>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</si>
  <si>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</si>
  <si>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</si>
  <si>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</si>
  <si>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</si>
  <si>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</si>
  <si>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</si>
  <si>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</si>
  <si>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</si>
  <si>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</si>
  <si>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</si>
  <si>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</si>
  <si>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</si>
  <si>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</si>
  <si>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</si>
  <si>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</si>
  <si>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</si>
  <si>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</si>
  <si>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</si>
  <si>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</si>
  <si>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</si>
  <si>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</si>
  <si>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</si>
  <si>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</si>
  <si>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</si>
  <si>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</si>
  <si>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</si>
  <si>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</si>
  <si>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</si>
  <si>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</si>
  <si>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</si>
  <si>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</si>
  <si>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</si>
  <si>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</si>
  <si>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</si>
  <si>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</si>
  <si>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</si>
  <si>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</si>
  <si>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</si>
  <si>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</si>
  <si>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</si>
  <si>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</si>
  <si>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</si>
  <si>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</si>
  <si>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</si>
  <si>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</si>
  <si>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</si>
  <si>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</si>
  <si>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</si>
  <si>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</si>
  <si>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</si>
  <si>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</si>
  <si>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</si>
  <si>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</si>
  <si>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</si>
  <si>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</si>
  <si>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</si>
  <si>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</si>
  <si>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</si>
  <si>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</si>
  <si>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</si>
  <si>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</si>
  <si>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</si>
  <si>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</si>
  <si>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</si>
  <si>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</si>
  <si>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</si>
  <si>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</si>
  <si>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</si>
  <si>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</si>
  <si>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</si>
  <si>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</si>
  <si>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</si>
  <si>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</si>
  <si>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</si>
  <si>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</si>
  <si>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</si>
  <si>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</si>
  <si>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</si>
  <si>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</si>
  <si>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</si>
  <si>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</si>
  <si>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</si>
  <si>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</si>
  <si>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</si>
  <si>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</si>
  <si>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</si>
  <si>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</si>
  <si>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</si>
  <si>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</si>
  <si>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</si>
  <si>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</si>
  <si>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</si>
  <si>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</si>
  <si>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</si>
  <si>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</si>
  <si>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</si>
  <si>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</si>
  <si>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</si>
  <si>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</si>
  <si>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</si>
  <si>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</si>
  <si>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</si>
  <si>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</si>
  <si>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</si>
  <si>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</si>
  <si>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</si>
  <si>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</si>
  <si>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</si>
  <si>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</si>
  <si>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</si>
  <si>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</si>
  <si>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</si>
  <si>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</si>
  <si>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</si>
  <si>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</si>
  <si>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</si>
  <si>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</si>
  <si>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</si>
  <si>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</si>
  <si>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</si>
  <si>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</si>
  <si>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</si>
  <si>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</si>
  <si>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</si>
  <si>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</si>
  <si>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</si>
  <si>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</si>
  <si>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</si>
  <si>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</si>
  <si>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</si>
  <si>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</si>
  <si>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</si>
  <si>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</si>
  <si>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</si>
  <si>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</si>
  <si>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</si>
  <si>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</si>
  <si>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</si>
  <si>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</si>
  <si>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</si>
  <si>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</si>
  <si>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</si>
  <si>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</si>
  <si>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</si>
  <si>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</si>
  <si>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</si>
  <si>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</si>
  <si>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</si>
  <si>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</si>
  <si>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</si>
  <si>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</si>
  <si>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</si>
  <si>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</si>
  <si>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</si>
  <si>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</si>
  <si>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</si>
  <si>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</si>
  <si>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</si>
  <si>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</si>
  <si>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</si>
  <si>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</si>
  <si>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</si>
  <si>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</si>
  <si>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</si>
  <si>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</si>
  <si>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</si>
  <si>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</si>
  <si>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</si>
  <si>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</si>
  <si>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</si>
  <si>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</si>
  <si>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</si>
  <si>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</si>
  <si>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</si>
  <si>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</si>
  <si>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</si>
  <si>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</si>
  <si>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</si>
  <si>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</si>
  <si>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</si>
  <si>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</si>
  <si>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</si>
  <si>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</si>
  <si>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</si>
  <si>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</si>
  <si>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</si>
  <si>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</si>
  <si>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</si>
  <si>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</si>
  <si>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</si>
  <si>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</si>
  <si>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</si>
  <si>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</si>
  <si>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</si>
  <si>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</si>
  <si>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</si>
  <si>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</si>
  <si>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</si>
  <si>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</si>
  <si>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</si>
  <si>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</si>
  <si>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</si>
  <si>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</si>
  <si>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</si>
  <si>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</si>
  <si>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</si>
  <si>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</si>
  <si>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</si>
  <si>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</si>
  <si>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</si>
  <si>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</si>
  <si>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</si>
  <si>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</si>
  <si>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</si>
  <si>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</si>
  <si>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</si>
  <si>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</si>
  <si>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</si>
  <si>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</si>
  <si>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</si>
  <si>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</si>
  <si>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</si>
  <si>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</si>
  <si>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</si>
  <si>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</si>
  <si>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</si>
  <si>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</si>
  <si>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</si>
  <si>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</si>
  <si>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</si>
  <si>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</si>
  <si>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</si>
  <si>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</si>
  <si>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</si>
  <si>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</si>
  <si>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</si>
  <si>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</si>
  <si>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</si>
  <si>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</si>
  <si>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</si>
  <si>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</si>
  <si>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</si>
  <si>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</si>
  <si>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</si>
  <si>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</si>
  <si>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</si>
  <si>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</si>
  <si>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</si>
  <si>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</si>
  <si>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</si>
  <si>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</si>
  <si>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</si>
  <si>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</si>
  <si>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</si>
  <si>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</si>
  <si>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</si>
  <si>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</si>
  <si>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</si>
  <si>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</si>
  <si>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</si>
  <si>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</si>
  <si>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</si>
  <si>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</si>
  <si>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</si>
  <si>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</si>
  <si>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</si>
  <si>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</si>
  <si>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</si>
  <si>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</si>
  <si>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</si>
  <si>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</si>
  <si>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</si>
  <si>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</si>
  <si>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</si>
  <si>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</si>
  <si>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</si>
  <si>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</si>
  <si>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</si>
  <si>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</si>
  <si>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</si>
  <si>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</si>
  <si>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</si>
  <si>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</si>
  <si>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</si>
  <si>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</si>
  <si>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</si>
  <si>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</si>
  <si>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</si>
  <si>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</si>
  <si>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</si>
  <si>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</si>
  <si>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</si>
  <si>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</si>
  <si>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</si>
  <si>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</si>
  <si>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</si>
  <si>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</si>
  <si>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</si>
  <si>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</si>
  <si>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</si>
  <si>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</si>
  <si>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</si>
  <si>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</si>
  <si>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</si>
  <si>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</si>
  <si>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</si>
  <si>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</si>
  <si>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</si>
  <si>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</si>
  <si>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</si>
  <si>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</si>
  <si>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</si>
  <si>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</si>
  <si>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</si>
  <si>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</si>
  <si>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</si>
  <si>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</si>
  <si>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</si>
  <si>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</si>
  <si>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</si>
  <si>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</si>
  <si>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</si>
  <si>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</si>
  <si>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</si>
  <si>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</si>
  <si>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</si>
  <si>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</si>
  <si>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</si>
  <si>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</si>
  <si>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</si>
  <si>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</si>
  <si>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</si>
  <si>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</si>
  <si>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</si>
  <si>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</si>
  <si>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</si>
  <si>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</si>
  <si>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</si>
  <si>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</si>
  <si>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</si>
  <si>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</si>
  <si>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</si>
  <si>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</si>
  <si>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</si>
  <si>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</si>
  <si>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</si>
  <si>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</si>
  <si>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</si>
  <si>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</si>
  <si>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</si>
  <si>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</si>
  <si>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</si>
  <si>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</si>
  <si>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</si>
  <si>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</si>
  <si>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</si>
  <si>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</si>
  <si>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</si>
  <si>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</si>
  <si>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</si>
  <si>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</si>
  <si>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</si>
  <si>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</si>
  <si>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</si>
  <si>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</si>
  <si>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</si>
  <si>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</si>
  <si>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</si>
  <si>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</si>
  <si>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</si>
  <si>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</si>
  <si>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</si>
  <si>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</si>
  <si>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</si>
  <si>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</si>
  <si>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</si>
  <si>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</si>
  <si>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</si>
  <si>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</si>
  <si>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</si>
  <si>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</si>
  <si>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</si>
  <si>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</si>
  <si>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</si>
  <si>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</si>
  <si>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</si>
  <si>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</si>
  <si>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</si>
  <si>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</si>
  <si>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</si>
  <si>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</si>
  <si>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</si>
  <si>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</si>
  <si>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</si>
  <si>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</si>
  <si>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</si>
  <si>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</si>
  <si>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</si>
  <si>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</si>
  <si>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</si>
  <si>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</si>
  <si>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</si>
  <si>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</si>
  <si>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</si>
  <si>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</si>
  <si>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</si>
  <si>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</si>
  <si>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</si>
  <si>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</si>
  <si>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</si>
  <si>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</si>
  <si>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</si>
  <si>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</si>
  <si>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</si>
  <si>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</si>
  <si>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</si>
  <si>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</si>
  <si>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</si>
  <si>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</si>
  <si>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</si>
  <si>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</si>
  <si>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</si>
  <si>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</si>
  <si>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</si>
  <si>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</si>
  <si>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</si>
  <si>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</si>
  <si>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</si>
  <si>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</si>
  <si>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</si>
  <si>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</si>
  <si>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</si>
  <si>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</si>
  <si>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</si>
  <si>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</si>
  <si>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</si>
  <si>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</si>
  <si>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</si>
  <si>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</si>
  <si>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</si>
  <si>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</si>
  <si>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</si>
  <si>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</si>
  <si>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</si>
  <si>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</si>
  <si>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</si>
  <si>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</si>
  <si>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</si>
  <si>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</si>
  <si>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</si>
  <si>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</si>
  <si>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</si>
  <si>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</si>
  <si>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</si>
  <si>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</si>
  <si>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</si>
  <si>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</si>
  <si>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</si>
  <si>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</si>
  <si>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</si>
  <si>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</si>
  <si>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</si>
  <si>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</si>
  <si>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</si>
  <si>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</si>
  <si>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</si>
  <si>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</si>
  <si>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</si>
  <si>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</si>
  <si>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</si>
  <si>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</si>
  <si>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</si>
  <si>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</si>
  <si>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</si>
  <si>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</si>
  <si>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</si>
  <si>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</si>
  <si>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</si>
  <si>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</si>
  <si>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</si>
  <si>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</si>
  <si>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</si>
  <si>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</si>
  <si>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</si>
  <si>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</si>
  <si>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</si>
  <si>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</si>
  <si>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</si>
  <si>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</si>
  <si>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</si>
  <si>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</si>
  <si>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</si>
  <si>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</si>
  <si>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</si>
  <si>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</si>
  <si>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</si>
  <si>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</si>
  <si>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</si>
  <si>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</si>
  <si>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</si>
  <si>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</si>
  <si>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</si>
  <si>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</si>
  <si>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</si>
  <si>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</si>
  <si>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</si>
  <si>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</si>
  <si>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</si>
  <si>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</si>
  <si>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</si>
  <si>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</si>
  <si>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</si>
  <si>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</si>
  <si>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</si>
  <si>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</si>
  <si>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</si>
  <si>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</si>
  <si>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</si>
  <si>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</si>
  <si>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</si>
  <si>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</si>
  <si>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</si>
  <si>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</si>
  <si>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</si>
  <si>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</si>
  <si>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</si>
  <si>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</si>
  <si>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</si>
  <si>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</si>
  <si>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</si>
  <si>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</si>
  <si>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</si>
  <si>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</si>
  <si>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</si>
  <si>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</si>
  <si>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</si>
  <si>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</si>
  <si>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</si>
  <si>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</si>
  <si>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</si>
  <si>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</si>
  <si>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</si>
  <si>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</si>
  <si>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</si>
  <si>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</si>
  <si>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</si>
  <si>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</si>
  <si>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</si>
  <si>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</si>
  <si>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</si>
  <si>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</si>
  <si>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</si>
  <si>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</si>
  <si>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</si>
  <si>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</si>
  <si>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</si>
  <si>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</si>
  <si>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</si>
  <si>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</si>
  <si>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</si>
  <si>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</si>
  <si>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</si>
  <si>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</si>
  <si>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</si>
  <si>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</si>
  <si>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</si>
  <si>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</si>
  <si>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</si>
  <si>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</si>
  <si>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</si>
  <si>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</si>
  <si>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</si>
  <si>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</si>
  <si>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</si>
  <si>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</si>
  <si>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</si>
  <si>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</si>
  <si>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</si>
  <si>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</si>
  <si>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</si>
  <si>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</si>
  <si>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</si>
  <si>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</si>
  <si>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</si>
  <si>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</si>
  <si>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</si>
  <si>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</si>
  <si>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</si>
  <si>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</si>
  <si>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</si>
  <si>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</si>
  <si>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</si>
  <si>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</si>
  <si>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</si>
  <si>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</si>
  <si>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</si>
  <si>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</si>
  <si>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</si>
  <si>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</si>
  <si>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</si>
  <si>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</si>
  <si>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</si>
  <si>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</si>
  <si>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</si>
  <si>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</si>
  <si>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</si>
  <si>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</si>
  <si>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</si>
  <si>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</si>
  <si>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</si>
  <si>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</si>
  <si>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</si>
  <si>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</si>
  <si>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</si>
  <si>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</si>
  <si>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</si>
  <si>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</si>
  <si>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</si>
  <si>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</si>
  <si>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</si>
  <si>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</si>
  <si>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</si>
  <si>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</si>
  <si>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</si>
  <si>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</si>
  <si>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</si>
  <si>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</si>
  <si>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</si>
  <si>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</si>
  <si>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</si>
  <si>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</si>
  <si>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</si>
  <si>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</si>
  <si>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</si>
  <si>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</si>
  <si>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</si>
  <si>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</si>
  <si>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</si>
  <si>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</si>
  <si>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</si>
  <si>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</si>
  <si>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</si>
  <si>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</si>
  <si>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</si>
  <si>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</si>
  <si>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</si>
  <si>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</si>
  <si>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</si>
  <si>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</si>
  <si>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</si>
  <si>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</si>
  <si>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</si>
  <si>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</si>
  <si>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</si>
  <si>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</si>
  <si>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</si>
  <si>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</si>
  <si>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</si>
  <si>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</si>
  <si>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</si>
  <si>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</si>
  <si>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</si>
  <si>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</si>
  <si>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</si>
  <si>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</si>
  <si>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</si>
  <si>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</si>
  <si>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</si>
  <si>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</si>
  <si>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</si>
  <si>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</si>
  <si>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</si>
  <si>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</si>
  <si>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</si>
  <si>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</si>
  <si>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</si>
  <si>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</si>
  <si>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</si>
  <si>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</si>
  <si>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</si>
  <si>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</si>
  <si>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</si>
  <si>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</si>
  <si>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</si>
  <si>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</si>
  <si>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</si>
  <si>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</si>
  <si>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</si>
  <si>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</si>
  <si>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</si>
  <si>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</si>
  <si>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</si>
  <si>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</si>
  <si>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</si>
  <si>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</si>
  <si>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</si>
  <si>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</si>
  <si>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</si>
  <si>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</si>
  <si>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</si>
  <si>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</si>
  <si>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</si>
  <si>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</si>
  <si>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</si>
  <si>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</si>
  <si>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</si>
  <si>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</si>
  <si>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</si>
  <si>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</si>
  <si>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</si>
  <si>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</si>
  <si>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</si>
  <si>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</si>
  <si>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</si>
  <si>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</si>
  <si>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</si>
  <si>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</si>
  <si>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</si>
  <si>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</si>
  <si>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</si>
  <si>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</si>
  <si>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</si>
  <si>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</si>
  <si>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</si>
  <si>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</si>
  <si>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</si>
  <si>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</si>
  <si>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</si>
  <si>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</si>
  <si>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</si>
  <si>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</si>
  <si>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</si>
  <si>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</si>
  <si>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</si>
  <si>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</si>
  <si>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</si>
  <si>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</si>
  <si>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</si>
  <si>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</si>
  <si>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</si>
  <si>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</si>
  <si>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</si>
  <si>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</si>
  <si>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</si>
  <si>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</si>
  <si>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</si>
  <si>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</si>
  <si>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</si>
  <si>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</si>
  <si>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</si>
  <si>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</si>
  <si>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</si>
  <si>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</si>
  <si>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</si>
  <si>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</si>
  <si>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</si>
  <si>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</si>
  <si>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</si>
  <si>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</si>
  <si>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</si>
  <si>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</si>
  <si>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</si>
  <si>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</si>
  <si>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</si>
  <si>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</si>
  <si>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</si>
  <si>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</si>
  <si>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</si>
  <si>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</si>
  <si>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</si>
  <si>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</si>
  <si>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</si>
  <si>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</si>
  <si>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</si>
  <si>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</si>
  <si>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</si>
  <si>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</si>
  <si>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</si>
  <si>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</si>
  <si>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</si>
  <si>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</si>
  <si>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</si>
  <si>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</si>
  <si>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</si>
  <si>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</si>
  <si>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</si>
  <si>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</si>
  <si>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</si>
  <si>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</si>
  <si>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</si>
  <si>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</si>
  <si>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</si>
  <si>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</si>
  <si>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</si>
  <si>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</si>
  <si>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</si>
  <si>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</si>
  <si>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</si>
  <si>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</si>
  <si>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</si>
  <si>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</si>
  <si>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</si>
  <si>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</si>
  <si>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</si>
  <si>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</si>
  <si>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</si>
  <si>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</si>
  <si>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</si>
  <si>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</si>
  <si>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</si>
  <si>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</si>
  <si>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</si>
  <si>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</si>
  <si>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</si>
  <si>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</si>
  <si>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</si>
  <si>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</si>
  <si>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</si>
  <si>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</si>
  <si>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</si>
  <si>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</si>
  <si>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</si>
  <si>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</si>
  <si>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</si>
  <si>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</si>
  <si>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</si>
  <si>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</si>
  <si>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</si>
  <si>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</si>
  <si>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</si>
  <si>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</si>
  <si>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</si>
  <si>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</si>
  <si>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</si>
  <si>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</si>
  <si>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</si>
  <si>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</si>
  <si>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</si>
  <si>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</si>
  <si>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</si>
  <si>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</si>
  <si>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</si>
  <si>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</si>
  <si>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</si>
  <si>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</si>
  <si>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</si>
  <si>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</si>
  <si>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</si>
  <si>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</si>
  <si>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</si>
  <si>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</si>
  <si>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</si>
  <si>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</si>
  <si>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</si>
  <si>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</si>
  <si>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</si>
  <si>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</si>
  <si>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</si>
  <si>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</si>
  <si>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</si>
  <si>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</si>
  <si>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</si>
  <si>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</si>
  <si>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</si>
  <si>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</si>
  <si>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</si>
  <si>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</si>
  <si>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</si>
  <si>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</si>
  <si>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</si>
  <si>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</si>
  <si>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</si>
  <si>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</si>
  <si>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</si>
  <si>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</si>
  <si>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</si>
  <si>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</si>
  <si>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</si>
  <si>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</si>
  <si>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</si>
  <si>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</si>
  <si>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</si>
  <si>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</si>
  <si>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</si>
  <si>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</si>
  <si>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</si>
  <si>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</si>
  <si>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</si>
  <si>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</si>
  <si>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</si>
  <si>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</si>
  <si>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</si>
  <si>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</si>
  <si>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</si>
  <si>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</si>
  <si>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</si>
  <si>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</si>
  <si>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</si>
  <si>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</si>
  <si>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</si>
  <si>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</si>
  <si>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</si>
  <si>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</si>
  <si>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</si>
  <si>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</si>
  <si>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</si>
  <si>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</si>
  <si>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</si>
  <si>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</si>
  <si>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</si>
  <si>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</si>
  <si>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</si>
  <si>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</si>
  <si>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</si>
  <si>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</si>
  <si>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</si>
  <si>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</si>
  <si>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</si>
  <si>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</si>
  <si>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</si>
  <si>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</si>
  <si>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</si>
  <si>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</si>
  <si>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</si>
  <si>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</si>
  <si>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</si>
  <si>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</si>
  <si>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</si>
  <si>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</si>
  <si>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</si>
  <si>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</si>
  <si>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</si>
  <si>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</si>
  <si>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</si>
  <si>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</si>
  <si>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</si>
  <si>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</si>
  <si>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</si>
  <si>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</si>
  <si>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</si>
  <si>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</si>
  <si>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</si>
  <si>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</si>
  <si>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</si>
  <si>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</si>
  <si>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</si>
  <si>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</si>
  <si>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</si>
  <si>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</si>
  <si>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</si>
  <si>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</si>
  <si>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</si>
  <si>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</si>
  <si>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</si>
  <si>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</si>
  <si>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</si>
  <si>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</si>
  <si>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</si>
  <si>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</si>
  <si>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</si>
  <si>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</si>
  <si>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</si>
  <si>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</si>
  <si>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</si>
  <si>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</si>
  <si>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</si>
  <si>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</si>
  <si>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</si>
  <si>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</si>
  <si>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</si>
  <si>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</si>
  <si>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</si>
  <si>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</si>
  <si>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</si>
  <si>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</si>
  <si>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</si>
  <si>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</si>
  <si>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</si>
  <si>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</si>
  <si>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</si>
  <si>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</si>
  <si>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</si>
  <si>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</si>
  <si>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</si>
  <si>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</si>
  <si>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</si>
  <si>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</si>
  <si>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</si>
  <si>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</si>
  <si>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</si>
  <si>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</si>
  <si>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</si>
  <si>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</si>
  <si>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</si>
  <si>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</si>
  <si>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</si>
  <si>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</si>
  <si>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</si>
  <si>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</si>
  <si>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</si>
  <si>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</si>
  <si>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</si>
  <si>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</si>
  <si>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</si>
  <si>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</si>
  <si>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</si>
  <si>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</si>
  <si>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</si>
  <si>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</si>
  <si>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</si>
  <si>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</si>
  <si>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</si>
  <si>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</si>
  <si>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</si>
  <si>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</si>
  <si>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</si>
  <si>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</si>
  <si>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</si>
  <si>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</si>
  <si>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</si>
  <si>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</si>
  <si>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</si>
  <si>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</si>
  <si>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</si>
  <si>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</si>
  <si>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</si>
  <si>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</si>
  <si>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</si>
  <si>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</si>
  <si>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</si>
  <si>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</si>
  <si>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</si>
  <si>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</si>
  <si>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</si>
  <si>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</si>
  <si>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</si>
  <si>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</si>
  <si>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</si>
  <si>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</si>
  <si>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</si>
  <si>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</si>
  <si>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</si>
  <si>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</si>
  <si>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</si>
  <si>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</si>
  <si>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</si>
  <si>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</si>
  <si>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</si>
  <si>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</si>
  <si>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</si>
  <si>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</si>
  <si>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</si>
  <si>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</si>
  <si>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</si>
  <si>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</si>
  <si>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</si>
  <si>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</si>
  <si>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</si>
  <si>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</si>
  <si>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</si>
  <si>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</si>
  <si>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</si>
  <si>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</si>
  <si>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</si>
  <si>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</si>
  <si>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</si>
  <si>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</si>
  <si>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</si>
  <si>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</si>
  <si>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</si>
  <si>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</si>
  <si>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</si>
  <si>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</si>
  <si>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</si>
  <si>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</si>
  <si>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</si>
  <si>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</si>
  <si>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</si>
  <si>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</si>
  <si>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</si>
  <si>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</si>
  <si>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</si>
  <si>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</si>
  <si>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</si>
  <si>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</si>
  <si>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</si>
  <si>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</si>
  <si>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</si>
  <si>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</si>
  <si>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</si>
  <si>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</si>
  <si>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</si>
  <si>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</si>
  <si>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</si>
  <si>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</si>
  <si>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</si>
  <si>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</si>
  <si>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</si>
  <si>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</si>
  <si>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</si>
  <si>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</si>
  <si>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</si>
  <si>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</si>
  <si>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</si>
  <si>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</si>
  <si>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</si>
  <si>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</si>
  <si>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</si>
  <si>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</si>
  <si>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</si>
  <si>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</si>
  <si>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</si>
  <si>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</si>
  <si>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</si>
  <si>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</si>
  <si>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</si>
  <si>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</si>
  <si>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</si>
  <si>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</si>
  <si>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</si>
  <si>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</si>
  <si>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</si>
  <si>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</si>
  <si>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</si>
  <si>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</si>
  <si>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</si>
  <si>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</si>
  <si>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</si>
  <si>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</si>
  <si>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</si>
  <si>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</si>
  <si>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</si>
  <si>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</si>
  <si>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</si>
  <si>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</si>
  <si>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</si>
  <si>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</si>
  <si>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</si>
  <si>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</si>
  <si>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</si>
  <si>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</si>
  <si>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</si>
  <si>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</si>
  <si>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</si>
  <si>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</si>
  <si>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</si>
  <si>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</si>
  <si>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</si>
  <si>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</si>
  <si>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</si>
  <si>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</si>
  <si>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</si>
  <si>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</si>
  <si>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</si>
  <si>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</si>
  <si>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</si>
  <si>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</si>
  <si>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</si>
  <si>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</si>
  <si>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</si>
  <si>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</si>
  <si>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</si>
  <si>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</si>
  <si>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</si>
  <si>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</si>
  <si>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</si>
  <si>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</si>
  <si>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</si>
  <si>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</si>
  <si>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</si>
  <si>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</si>
  <si>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</si>
  <si>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</si>
  <si>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</si>
  <si>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</si>
  <si>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</si>
  <si>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</si>
  <si>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</si>
  <si>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</si>
  <si>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</si>
  <si>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</si>
  <si>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</si>
  <si>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</si>
  <si>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</si>
  <si>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</si>
  <si>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</si>
  <si>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</si>
  <si>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</si>
  <si>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</si>
  <si>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</si>
  <si>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</si>
  <si>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</si>
  <si>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</si>
  <si>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</si>
  <si>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</si>
  <si>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</si>
  <si>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</si>
  <si>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</si>
  <si>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</si>
  <si>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</si>
  <si>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</si>
  <si>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</si>
  <si>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</si>
  <si>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</si>
  <si>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</si>
  <si>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</si>
  <si>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</si>
  <si>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</si>
  <si>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</si>
  <si>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</si>
  <si>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</si>
  <si>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</si>
  <si>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</si>
  <si>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</si>
  <si>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</si>
  <si>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</si>
  <si>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</si>
  <si>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</si>
  <si>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</si>
  <si>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</si>
  <si>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</si>
  <si>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</si>
  <si>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</si>
  <si>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</si>
  <si>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</si>
  <si>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</si>
  <si>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</si>
  <si>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</si>
  <si>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</si>
  <si>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</si>
  <si>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</si>
  <si>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</si>
  <si>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</si>
  <si>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</si>
  <si>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</si>
  <si>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</si>
  <si>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</si>
  <si>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</si>
  <si>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</si>
  <si>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</si>
  <si>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</si>
  <si>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</si>
  <si>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</si>
  <si>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</si>
  <si>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</si>
  <si>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</si>
  <si>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</si>
  <si>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</si>
  <si>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</si>
  <si>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</si>
  <si>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</si>
  <si>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</si>
  <si>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</si>
  <si>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</si>
  <si>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</si>
  <si>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</si>
  <si>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</si>
  <si>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</si>
  <si>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</si>
  <si>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</si>
  <si>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</si>
  <si>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</si>
  <si>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</si>
  <si>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</si>
  <si>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</si>
  <si>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</si>
  <si>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</si>
  <si>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</si>
  <si>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</si>
  <si>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</si>
  <si>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</si>
  <si>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</si>
  <si>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</si>
  <si>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</si>
  <si>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</si>
  <si>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</si>
  <si>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</si>
  <si>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</si>
  <si>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</si>
  <si>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</si>
  <si>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</si>
  <si>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</si>
  <si>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</si>
  <si>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</si>
  <si>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</si>
  <si>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</si>
  <si>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</si>
  <si>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</si>
  <si>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</si>
  <si>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</si>
  <si>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</si>
  <si>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</si>
  <si>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</si>
  <si>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</si>
  <si>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</si>
  <si>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</si>
  <si>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</si>
  <si>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</si>
  <si>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</si>
  <si>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</si>
  <si>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</si>
  <si>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</si>
  <si>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</si>
  <si>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</si>
  <si>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</si>
  <si>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</si>
  <si>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</si>
  <si>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</si>
  <si>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</si>
  <si>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</si>
  <si>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</si>
  <si>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</si>
  <si>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</si>
  <si>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</si>
  <si>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</si>
  <si>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</si>
  <si>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</si>
  <si>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</si>
  <si>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</si>
  <si>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</si>
  <si>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</si>
  <si>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</si>
  <si>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</si>
  <si>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</si>
  <si>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</si>
  <si>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</si>
  <si>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</si>
  <si>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</si>
  <si>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</si>
  <si>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</si>
  <si>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</si>
  <si>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</si>
  <si>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</si>
  <si>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</si>
  <si>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</si>
  <si>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</si>
  <si>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</si>
  <si>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</si>
  <si>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</si>
  <si>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</si>
  <si>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</si>
  <si>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</si>
  <si>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</si>
  <si>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</si>
  <si>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</si>
  <si>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</si>
  <si>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</si>
  <si>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</si>
  <si>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</si>
  <si>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</si>
  <si>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</si>
  <si>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</si>
  <si>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</si>
  <si>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</si>
  <si>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</si>
  <si>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</si>
  <si>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</si>
  <si>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</si>
  <si>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</si>
  <si>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</si>
  <si>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</si>
  <si>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</si>
  <si>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</si>
  <si>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</si>
  <si>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</si>
  <si>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</si>
  <si>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</si>
  <si>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</si>
  <si>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</si>
  <si>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</si>
  <si>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</si>
  <si>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</si>
  <si>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</si>
  <si>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</si>
  <si>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</si>
  <si>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</si>
  <si>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</si>
  <si>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</si>
  <si>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</si>
  <si>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</si>
  <si>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</si>
  <si>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</si>
  <si>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</si>
  <si>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</si>
  <si>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</si>
  <si>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</si>
  <si>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</si>
  <si>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</si>
  <si>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</si>
  <si>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</si>
  <si>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</si>
  <si>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</si>
  <si>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</si>
  <si>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</si>
  <si>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</si>
  <si>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</si>
  <si>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</si>
  <si>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</si>
  <si>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</si>
  <si>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</si>
  <si>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</si>
  <si>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</si>
  <si>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</si>
  <si>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</si>
  <si>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</si>
  <si>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</si>
  <si>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</si>
  <si>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</si>
  <si>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</si>
  <si>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</si>
  <si>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</si>
  <si>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</si>
  <si>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</si>
  <si>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</si>
  <si>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</si>
  <si>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</si>
  <si>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</si>
  <si>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</si>
  <si>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</si>
  <si>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</si>
  <si>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</si>
  <si>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</si>
  <si>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</si>
  <si>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</si>
  <si>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</si>
  <si>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</si>
  <si>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</si>
  <si>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</si>
  <si>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</si>
  <si>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</si>
  <si>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</si>
  <si>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</si>
  <si>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</si>
  <si>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</si>
  <si>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</si>
  <si>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</si>
  <si>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</si>
  <si>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</si>
  <si>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</si>
  <si>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</si>
  <si>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</si>
  <si>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</si>
  <si>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</si>
  <si>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</si>
  <si>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</si>
  <si>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</si>
  <si>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</si>
  <si>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</si>
  <si>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</si>
  <si>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</si>
  <si>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</si>
  <si>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</si>
  <si>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</si>
  <si>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</si>
  <si>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</si>
  <si>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</si>
  <si>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</si>
  <si>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</si>
  <si>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</si>
  <si>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</si>
  <si>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</si>
  <si>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</si>
  <si>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</si>
  <si>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</si>
  <si>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</si>
  <si>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</si>
  <si>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</si>
  <si>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</si>
  <si>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</si>
  <si>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</si>
  <si>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</si>
  <si>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</si>
  <si>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</si>
  <si>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</si>
  <si>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</si>
  <si>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</si>
  <si>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</si>
  <si>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</si>
  <si>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</si>
  <si>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</si>
  <si>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</si>
  <si>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</si>
  <si>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</si>
  <si>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</si>
  <si>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</si>
  <si>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</si>
  <si>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</si>
  <si>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</si>
  <si>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</si>
  <si>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</si>
  <si>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</si>
  <si>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</si>
  <si>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</si>
  <si>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</si>
  <si>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</si>
  <si>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</si>
  <si>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</si>
  <si>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</si>
  <si>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</si>
  <si>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</si>
  <si>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</si>
  <si>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</si>
  <si>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</si>
  <si>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</si>
  <si>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</si>
  <si>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</si>
  <si>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</si>
  <si>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</si>
  <si>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</si>
  <si>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</si>
  <si>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</si>
  <si>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</si>
  <si>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</si>
  <si>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</si>
  <si>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</si>
  <si>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</si>
  <si>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</si>
  <si>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</si>
  <si>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</si>
  <si>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</si>
  <si>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</si>
  <si>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</si>
  <si>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</si>
  <si>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</si>
  <si>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</si>
  <si>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</si>
  <si>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</si>
  <si>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</si>
  <si>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</si>
  <si>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</si>
  <si>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</si>
  <si>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</si>
  <si>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</si>
  <si>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</si>
  <si>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</si>
  <si>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</si>
  <si>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</si>
  <si>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</si>
  <si>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</si>
  <si>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</si>
  <si>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</si>
  <si>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</si>
  <si>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</si>
  <si>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</si>
  <si>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</si>
  <si>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</si>
  <si>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</si>
  <si>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</si>
  <si>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</si>
  <si>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</si>
  <si>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</si>
  <si>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</si>
  <si>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</si>
  <si>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</si>
  <si>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</si>
  <si>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</si>
  <si>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</si>
  <si>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</si>
  <si>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</si>
  <si>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</si>
  <si>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</si>
  <si>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</si>
  <si>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</si>
  <si>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</si>
  <si>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</si>
  <si>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</si>
  <si>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</si>
  <si>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</si>
  <si>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</si>
  <si>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</si>
  <si>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</si>
  <si>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</si>
  <si>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</si>
  <si>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</si>
  <si>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</si>
  <si>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</si>
  <si>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</si>
  <si>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</si>
  <si>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</si>
  <si>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</si>
  <si>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</si>
  <si>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</si>
  <si>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</si>
  <si>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</si>
  <si>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</si>
  <si>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</si>
  <si>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</si>
  <si>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</si>
  <si>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</si>
  <si>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</si>
  <si>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</si>
  <si>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</si>
  <si>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</si>
  <si>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</si>
  <si>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</si>
  <si>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</si>
  <si>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</si>
  <si>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</si>
  <si>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</si>
  <si>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</si>
  <si>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</si>
  <si>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</si>
  <si>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</si>
  <si>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</si>
  <si>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</si>
  <si>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</si>
  <si>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</si>
  <si>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</si>
  <si>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</si>
  <si>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</si>
  <si>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</si>
  <si>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</si>
  <si>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</si>
  <si>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</si>
  <si>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</si>
  <si>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</si>
  <si>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</si>
  <si>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</si>
  <si>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</si>
  <si>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</si>
  <si>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</si>
  <si>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</si>
  <si>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</si>
  <si>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</si>
  <si>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</si>
  <si>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</si>
  <si>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</si>
  <si>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</si>
  <si>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</si>
  <si>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</si>
  <si>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</si>
  <si>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</si>
  <si>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</si>
  <si>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</si>
  <si>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</si>
  <si>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</si>
  <si>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</si>
  <si>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</si>
  <si>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</si>
  <si>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</si>
  <si>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</si>
  <si>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</si>
  <si>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</si>
  <si>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</si>
  <si>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</si>
  <si>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</si>
  <si>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</si>
  <si>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</si>
  <si>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</si>
  <si>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</si>
  <si>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</si>
  <si>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</si>
  <si>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</si>
  <si>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</si>
  <si>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</si>
  <si>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</si>
  <si>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</si>
  <si>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</si>
  <si>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</si>
  <si>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</si>
  <si>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</si>
  <si>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</si>
  <si>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</si>
  <si>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</si>
  <si>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</si>
  <si>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</si>
  <si>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</si>
  <si>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</si>
  <si>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</si>
  <si>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</si>
  <si>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</si>
  <si>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</si>
  <si>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</si>
  <si>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</si>
  <si>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</si>
  <si>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</si>
  <si>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</si>
  <si>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</si>
  <si>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</si>
  <si>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</si>
  <si>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</si>
  <si>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</si>
  <si>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</si>
  <si>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</si>
  <si>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</si>
  <si>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</si>
  <si>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</si>
  <si>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</si>
  <si>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</si>
  <si>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</si>
  <si>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</si>
  <si>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</si>
  <si>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</si>
  <si>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</si>
  <si>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</si>
  <si>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</si>
  <si>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</si>
  <si>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</si>
  <si>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</si>
  <si>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</si>
  <si>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</si>
  <si>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</si>
  <si>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</si>
  <si>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</si>
  <si>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</si>
  <si>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</si>
  <si>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</si>
  <si>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</si>
  <si>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</si>
  <si>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</si>
  <si>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</si>
  <si>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</si>
  <si>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</si>
  <si>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</si>
  <si>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</si>
  <si>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</si>
  <si>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</si>
  <si>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</si>
  <si>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</si>
  <si>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</si>
  <si>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</si>
  <si>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</si>
  <si>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</si>
  <si>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</si>
  <si>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</si>
  <si>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</si>
  <si>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</si>
  <si>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</si>
  <si>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</si>
  <si>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</si>
  <si>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</si>
  <si>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</si>
  <si>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</si>
  <si>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</si>
  <si>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</si>
  <si>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</si>
  <si>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</si>
  <si>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</si>
  <si>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</si>
  <si>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</si>
  <si>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</si>
  <si>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</si>
  <si>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</si>
  <si>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</si>
  <si>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</si>
  <si>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</si>
  <si>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</si>
  <si>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</si>
  <si>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</si>
  <si>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</si>
  <si>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</si>
  <si>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</si>
  <si>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</si>
  <si>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</si>
  <si>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</si>
  <si>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</si>
  <si>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</si>
  <si>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</si>
  <si>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</si>
  <si>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</si>
  <si>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</si>
  <si>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</si>
  <si>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</si>
  <si>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</si>
  <si>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</si>
  <si>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</si>
  <si>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</si>
  <si>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</si>
  <si>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</si>
  <si>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</si>
  <si>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</si>
  <si>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</si>
  <si>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</si>
  <si>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</si>
  <si>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</si>
  <si>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</si>
  <si>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</si>
  <si>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</si>
  <si>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</si>
  <si>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</si>
  <si>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</si>
  <si>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</si>
  <si>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</si>
  <si>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</si>
  <si>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</si>
  <si>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</si>
  <si>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</si>
  <si>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</si>
  <si>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</si>
  <si>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</si>
  <si>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</si>
  <si>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</si>
  <si>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</si>
  <si>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</si>
  <si>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</si>
  <si>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</si>
  <si>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</si>
  <si>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</si>
  <si>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</si>
  <si>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</si>
  <si>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</si>
  <si>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</si>
  <si>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</si>
  <si>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</si>
  <si>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</si>
  <si>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</si>
  <si>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</si>
  <si>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</si>
  <si>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</si>
  <si>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</si>
  <si>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</si>
  <si>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</si>
  <si>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</si>
  <si>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</si>
  <si>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</si>
  <si>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</si>
  <si>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</si>
  <si>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</si>
  <si>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</si>
  <si>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</si>
  <si>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</si>
  <si>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</si>
  <si>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</si>
  <si>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</si>
  <si>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</si>
  <si>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</si>
  <si>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</si>
  <si>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</si>
  <si>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</si>
  <si>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</si>
  <si>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</si>
  <si>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</si>
  <si>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</si>
  <si>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</si>
  <si>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</si>
  <si>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</si>
  <si>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</si>
  <si>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</si>
  <si>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</si>
  <si>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</si>
  <si>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</si>
  <si>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</si>
  <si>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</si>
  <si>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</si>
  <si>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</si>
  <si>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</si>
  <si>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</si>
  <si>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</si>
  <si>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</si>
  <si>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</si>
  <si>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</si>
  <si>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</si>
  <si>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</si>
  <si>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</si>
  <si>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</si>
  <si>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</si>
  <si>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</si>
  <si>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</si>
  <si>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</si>
  <si>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</si>
  <si>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</si>
  <si>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</si>
  <si>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</si>
  <si>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</si>
  <si>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</si>
  <si>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</si>
  <si>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</si>
  <si>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</si>
  <si>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</si>
  <si>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</si>
  <si>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</si>
  <si>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</si>
  <si>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</si>
  <si>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</si>
  <si>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</si>
  <si>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</si>
  <si>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</si>
  <si>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</si>
  <si>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</si>
  <si>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</si>
  <si>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</si>
  <si>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</si>
  <si>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</si>
  <si>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</si>
  <si>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</si>
  <si>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</si>
  <si>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</si>
  <si>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</si>
  <si>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</si>
  <si>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</si>
  <si>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</si>
  <si>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</si>
  <si>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</si>
  <si>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</si>
  <si>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</si>
  <si>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</si>
  <si>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</si>
  <si>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</si>
  <si>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</si>
  <si>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</si>
  <si>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</si>
  <si>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</si>
  <si>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</si>
  <si>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</si>
  <si>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</si>
  <si>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</si>
  <si>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</si>
  <si>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</si>
  <si>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</si>
  <si>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</si>
  <si>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</si>
  <si>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</si>
  <si>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</si>
  <si>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</si>
  <si>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</si>
  <si>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</si>
  <si>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</si>
  <si>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</si>
  <si>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</si>
  <si>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</si>
  <si>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</si>
  <si>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</si>
  <si>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</si>
  <si>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</si>
  <si>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</si>
  <si>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</si>
  <si>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</si>
  <si>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</si>
  <si>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</si>
  <si>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</si>
  <si>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</si>
  <si>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</si>
  <si>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</si>
  <si>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</si>
  <si>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</si>
  <si>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</si>
  <si>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</si>
  <si>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</si>
  <si>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</si>
  <si>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</si>
  <si>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</si>
  <si>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</si>
  <si>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</si>
  <si>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</si>
  <si>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</si>
  <si>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</si>
  <si>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</si>
  <si>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</si>
  <si>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</si>
  <si>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</si>
  <si>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</si>
  <si>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</si>
  <si>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</si>
  <si>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</si>
  <si>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</si>
  <si>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</si>
  <si>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</si>
  <si>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</si>
  <si>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</si>
  <si>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</si>
  <si>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</si>
  <si>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</si>
  <si>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</si>
  <si>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</si>
  <si>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</si>
  <si>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</si>
  <si>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</si>
  <si>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</si>
  <si>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</si>
  <si>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</si>
  <si>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</si>
  <si>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</si>
  <si>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</si>
  <si>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</si>
  <si>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</si>
  <si>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</si>
  <si>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</si>
  <si>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</si>
  <si>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</si>
  <si>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</si>
  <si>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</si>
  <si>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</si>
  <si>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</si>
  <si>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</si>
  <si>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</si>
  <si>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</si>
  <si>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</si>
  <si>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</si>
  <si>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</si>
  <si>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</si>
  <si>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</si>
  <si>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</si>
  <si>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</si>
  <si>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</si>
  <si>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</si>
  <si>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</si>
  <si>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</si>
  <si>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</si>
  <si>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</si>
  <si>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</si>
  <si>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</si>
  <si>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</si>
  <si>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</si>
  <si>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</si>
  <si>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</si>
  <si>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</si>
  <si>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</si>
  <si>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</si>
  <si>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</si>
  <si>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</si>
  <si>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</si>
  <si>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</si>
  <si>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</si>
  <si>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</si>
  <si>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</si>
  <si>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</si>
  <si>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</si>
  <si>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</si>
  <si>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</si>
  <si>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</si>
  <si>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</si>
  <si>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</si>
  <si>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</si>
  <si>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</si>
  <si>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</si>
  <si>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</si>
  <si>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</si>
  <si>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</si>
  <si>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</si>
  <si>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</si>
  <si>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</si>
  <si>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</si>
  <si>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</si>
  <si>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</si>
  <si>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</si>
  <si>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</si>
  <si>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</si>
  <si>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</si>
  <si>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</si>
  <si>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</si>
  <si>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</si>
  <si>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</si>
  <si>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</si>
  <si>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</si>
  <si>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</si>
  <si>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</si>
  <si>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</si>
  <si>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</si>
  <si>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</si>
  <si>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</si>
  <si>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</si>
  <si>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</si>
  <si>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</si>
  <si>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</si>
  <si>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</si>
  <si>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</si>
  <si>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</si>
  <si>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</si>
  <si>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</si>
  <si>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</si>
  <si>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</si>
  <si>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</si>
  <si>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</si>
  <si>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</si>
  <si>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</si>
  <si>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</si>
  <si>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</si>
  <si>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</si>
  <si>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</si>
  <si>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</si>
  <si>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</si>
  <si>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</si>
  <si>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</si>
  <si>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</si>
  <si>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</si>
  <si>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</si>
  <si>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</si>
  <si>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</si>
  <si>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</si>
  <si>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</si>
  <si>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</si>
  <si>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</si>
  <si>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</si>
  <si>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</si>
  <si>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</si>
  <si>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</si>
  <si>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</si>
  <si>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</si>
  <si>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</si>
  <si>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</si>
  <si>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</si>
  <si>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</si>
  <si>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</si>
  <si>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</si>
  <si>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</si>
  <si>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</si>
  <si>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</si>
  <si>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</si>
  <si>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</si>
  <si>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</si>
  <si>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</si>
  <si>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</si>
  <si>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</si>
  <si>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</si>
  <si>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</si>
  <si>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</si>
  <si>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</si>
  <si>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</si>
  <si>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</si>
  <si>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</si>
  <si>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</si>
  <si>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</si>
  <si>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</si>
  <si>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</si>
  <si>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</si>
  <si>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</si>
  <si>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</si>
  <si>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</si>
  <si>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</si>
  <si>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</si>
  <si>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</si>
  <si>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</si>
  <si>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</si>
  <si>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</si>
  <si>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</si>
  <si>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</si>
  <si>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</si>
  <si>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</si>
  <si>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</si>
  <si>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</si>
  <si>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</si>
  <si>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</si>
  <si>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</si>
  <si>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</si>
  <si>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</si>
  <si>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</si>
  <si>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</si>
  <si>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</si>
  <si>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</si>
  <si>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</si>
  <si>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</si>
  <si>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</si>
  <si>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</si>
  <si>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</si>
  <si>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</si>
  <si>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</si>
  <si>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</si>
  <si>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</si>
  <si>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</si>
  <si>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</si>
  <si>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</si>
  <si>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</si>
  <si>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</si>
  <si>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</si>
  <si>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</si>
  <si>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</si>
  <si>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</si>
  <si>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</si>
  <si>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</si>
  <si>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</si>
  <si>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</si>
  <si>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</si>
  <si>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</si>
  <si>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</si>
  <si>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</si>
  <si>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</si>
  <si>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</si>
  <si>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</si>
  <si>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</si>
  <si>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</si>
  <si>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</si>
  <si>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</si>
  <si>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</si>
  <si>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</si>
  <si>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</si>
  <si>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</si>
  <si>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</si>
  <si>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</si>
  <si>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</si>
  <si>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</si>
  <si>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</si>
  <si>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</si>
  <si>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</si>
  <si>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</si>
  <si>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</si>
  <si>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</si>
  <si>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</si>
  <si>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</si>
  <si>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</si>
  <si>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</si>
  <si>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</si>
  <si>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</si>
  <si>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</si>
  <si>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</si>
  <si>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</si>
  <si>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</si>
  <si>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</si>
  <si>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</si>
  <si>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</si>
  <si>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</si>
  <si>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</si>
  <si>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</si>
  <si>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</si>
  <si>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</si>
  <si>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</si>
  <si>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</si>
  <si>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</si>
  <si>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</si>
  <si>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</si>
  <si>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</si>
  <si>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</si>
  <si>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</si>
  <si>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</si>
  <si>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</si>
  <si>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</si>
  <si>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</si>
  <si>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</si>
  <si>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</si>
  <si>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</si>
  <si>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</si>
  <si>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</si>
  <si>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</si>
  <si>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</si>
  <si>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</si>
  <si>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</si>
  <si>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</si>
  <si>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</si>
  <si>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</si>
  <si>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</si>
  <si>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</si>
  <si>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</si>
  <si>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</si>
  <si>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</si>
  <si>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</si>
  <si>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</si>
  <si>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</si>
  <si>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</si>
  <si>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</si>
  <si>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</si>
  <si>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</si>
  <si>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</si>
  <si>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</si>
  <si>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</si>
  <si>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</si>
  <si>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</si>
  <si>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</si>
  <si>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</si>
  <si>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</si>
  <si>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</si>
  <si>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</si>
  <si>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</si>
  <si>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</si>
  <si>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</si>
  <si>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</si>
  <si>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</si>
  <si>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</si>
  <si>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</si>
  <si>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</si>
  <si>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</si>
  <si>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</si>
  <si>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</si>
  <si>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</si>
  <si>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</si>
  <si>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</si>
  <si>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</si>
  <si>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</si>
  <si>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</si>
  <si>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</si>
  <si>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</si>
  <si>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</si>
  <si>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</si>
  <si>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</si>
  <si>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</si>
  <si>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</si>
  <si>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</si>
  <si>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</si>
  <si>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</si>
  <si>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</si>
  <si>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</si>
  <si>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</si>
  <si>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</si>
  <si>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</si>
  <si>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</si>
  <si>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</si>
  <si>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</si>
  <si>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</si>
  <si>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</si>
  <si>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</si>
  <si>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</si>
  <si>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</si>
  <si>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</si>
  <si>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</si>
  <si>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</si>
  <si>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</si>
  <si>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</si>
  <si>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</si>
  <si>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</si>
  <si>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</si>
  <si>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</si>
  <si>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</si>
  <si>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</si>
  <si>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</si>
  <si>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</si>
  <si>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</si>
  <si>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</si>
  <si>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</si>
  <si>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</si>
  <si>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</si>
  <si>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</si>
  <si>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</si>
  <si>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</si>
  <si>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</si>
  <si>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</si>
  <si>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</si>
  <si>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</si>
  <si>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</si>
  <si>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</si>
  <si>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</si>
  <si>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</si>
  <si>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</si>
  <si>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</si>
  <si>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</si>
  <si>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</si>
  <si>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</si>
  <si>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</si>
  <si>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</si>
  <si>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</si>
  <si>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</si>
  <si>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</si>
  <si>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</si>
  <si>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</si>
  <si>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</si>
  <si>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</si>
  <si>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</si>
  <si>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</si>
  <si>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</si>
  <si>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</si>
  <si>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</si>
  <si>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</si>
  <si>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</si>
  <si>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</si>
  <si>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</si>
  <si>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</si>
  <si>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</si>
  <si>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</si>
  <si>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</si>
  <si>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</si>
  <si>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</si>
  <si>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</si>
  <si>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</si>
  <si>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</si>
  <si>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</si>
  <si>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</si>
  <si>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</si>
  <si>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</si>
  <si>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</si>
  <si>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</si>
  <si>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</si>
  <si>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</si>
  <si>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</si>
  <si>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</si>
  <si>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</si>
  <si>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</si>
  <si>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</si>
  <si>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</si>
  <si>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</si>
  <si>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</si>
  <si>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</si>
  <si>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</si>
  <si>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</si>
  <si>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</si>
  <si>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</si>
  <si>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</si>
  <si>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</si>
  <si>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</si>
  <si>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</si>
  <si>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</si>
  <si>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</si>
  <si>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</si>
  <si>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</si>
  <si>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</si>
  <si>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</si>
  <si>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</si>
  <si>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</si>
  <si>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</si>
  <si>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</si>
  <si>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</si>
  <si>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</si>
  <si>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</si>
  <si>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</si>
  <si>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</si>
  <si>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</si>
  <si>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</si>
  <si>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</si>
  <si>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</si>
  <si>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</si>
  <si>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</si>
  <si>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</si>
  <si>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</si>
  <si>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</si>
  <si>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</si>
  <si>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</si>
  <si>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</si>
  <si>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</si>
  <si>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</si>
  <si>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</si>
  <si>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</si>
  <si>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</si>
  <si>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</si>
  <si>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</si>
  <si>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</si>
  <si>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</si>
  <si>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</si>
  <si>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</si>
  <si>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</si>
  <si>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</si>
  <si>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</si>
  <si>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</si>
  <si>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</si>
  <si>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</si>
  <si>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</si>
  <si>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</si>
  <si>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</si>
  <si>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</si>
  <si>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</si>
  <si>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</si>
  <si>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</si>
  <si>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</si>
  <si>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</si>
  <si>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</si>
  <si>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</si>
  <si>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</si>
  <si>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</si>
  <si>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</si>
  <si>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</si>
  <si>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</si>
  <si>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</si>
  <si>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</si>
  <si>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</si>
  <si>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</si>
  <si>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</si>
  <si>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</si>
  <si>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</si>
  <si>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</si>
  <si>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</si>
  <si>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</si>
  <si>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</si>
  <si>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</si>
  <si>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</si>
  <si>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</si>
  <si>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</si>
  <si>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</si>
  <si>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</si>
  <si>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</si>
  <si>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</si>
  <si>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</si>
  <si>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</si>
  <si>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</si>
  <si>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</si>
  <si>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</si>
  <si>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</si>
  <si>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</si>
  <si>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</si>
  <si>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</si>
  <si>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</si>
  <si>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</si>
  <si>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</si>
  <si>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</si>
  <si>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</si>
  <si>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</si>
  <si>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</si>
  <si>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</si>
  <si>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</si>
  <si>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</si>
  <si>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</si>
  <si>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</si>
  <si>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</si>
  <si>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</si>
  <si>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</si>
  <si>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</si>
  <si>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</si>
  <si>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</si>
  <si>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</si>
  <si>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</si>
  <si>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</si>
  <si>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</si>
  <si>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</si>
  <si>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</si>
  <si>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</si>
  <si>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</si>
  <si>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</si>
  <si>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</si>
  <si>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</si>
  <si>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</si>
  <si>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</si>
  <si>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</si>
  <si>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</si>
  <si>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</si>
  <si>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</si>
  <si>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</si>
  <si>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</si>
  <si>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</si>
  <si>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</si>
  <si>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</si>
  <si>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</si>
  <si>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</si>
  <si>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</si>
  <si>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</si>
  <si>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</si>
  <si>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</si>
  <si>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</si>
  <si>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</si>
  <si>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</si>
  <si>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</si>
  <si>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</si>
  <si>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</si>
  <si>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</si>
  <si>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</si>
  <si>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</si>
  <si>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</si>
  <si>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</si>
  <si>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</si>
  <si>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</si>
  <si>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</si>
  <si>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</si>
  <si>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</si>
  <si>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</si>
  <si>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</si>
  <si>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</si>
  <si>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</si>
  <si>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</si>
  <si>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</si>
  <si>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</si>
  <si>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</si>
  <si>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</si>
  <si>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</si>
  <si>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</si>
  <si>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</si>
  <si>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</si>
  <si>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</si>
  <si>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</si>
  <si>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</si>
  <si>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</si>
  <si>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</si>
  <si>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</si>
  <si>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</si>
  <si>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</si>
  <si>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</si>
  <si>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</si>
  <si>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</si>
  <si>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</si>
  <si>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</si>
  <si>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</si>
  <si>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</si>
  <si>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</si>
  <si>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</si>
  <si>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</si>
  <si>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</si>
  <si>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</si>
  <si>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</si>
  <si>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</si>
  <si>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</si>
  <si>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</si>
  <si>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</si>
  <si>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</si>
  <si>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</si>
  <si>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</si>
  <si>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</si>
  <si>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</si>
  <si>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</si>
  <si>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</si>
  <si>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</si>
  <si>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</si>
  <si>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</si>
  <si>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</si>
  <si>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</si>
  <si>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</si>
  <si>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</si>
  <si>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</si>
  <si>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</si>
  <si>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</si>
  <si>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</si>
  <si>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</si>
  <si>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</si>
  <si>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</si>
  <si>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</si>
  <si>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</si>
  <si>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</si>
  <si>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</si>
  <si>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</si>
  <si>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</si>
  <si>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</si>
  <si>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</si>
  <si>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</si>
  <si>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</si>
  <si>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</si>
  <si>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</si>
  <si>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</si>
  <si>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</si>
  <si>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</si>
  <si>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</si>
  <si>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</si>
  <si>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</si>
  <si>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</si>
  <si>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</si>
  <si>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</si>
  <si>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</si>
  <si>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</si>
  <si>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</si>
  <si>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</si>
  <si>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</si>
  <si>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</si>
  <si>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</si>
  <si>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</si>
  <si>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</si>
  <si>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</si>
  <si>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</si>
  <si>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</si>
  <si>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</si>
  <si>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</si>
  <si>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</si>
  <si>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</si>
  <si>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</si>
  <si>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</si>
  <si>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</si>
  <si>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</si>
  <si>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</si>
  <si>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</si>
  <si>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</si>
  <si>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</si>
  <si>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</si>
  <si>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</si>
  <si>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</si>
  <si>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</si>
  <si>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</si>
  <si>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</si>
  <si>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</si>
  <si>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</si>
  <si>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</si>
  <si>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</si>
  <si>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</si>
  <si>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</si>
  <si>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</si>
  <si>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</si>
  <si>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</si>
  <si>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</si>
  <si>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</si>
  <si>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</si>
  <si>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</si>
  <si>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</si>
  <si>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</si>
  <si>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</si>
  <si>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</si>
  <si>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</si>
  <si>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</si>
  <si>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</si>
  <si>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</si>
  <si>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</si>
  <si>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</si>
  <si>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</si>
  <si>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</si>
  <si>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</si>
  <si>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</si>
  <si>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</si>
  <si>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</si>
  <si>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</si>
  <si>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</si>
  <si>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</si>
  <si>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</si>
  <si>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</si>
  <si>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</si>
  <si>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</si>
  <si>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</si>
  <si>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</si>
  <si>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</si>
  <si>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</si>
  <si>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</si>
  <si>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</si>
  <si>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</si>
  <si>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</si>
  <si>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</si>
  <si>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</si>
  <si>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</si>
  <si>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</si>
  <si>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</si>
  <si>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</si>
  <si>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</si>
  <si>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</si>
  <si>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</si>
  <si>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</si>
  <si>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</si>
  <si>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</si>
  <si>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</si>
  <si>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</si>
  <si>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</si>
  <si>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</si>
  <si>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</si>
  <si>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</si>
  <si>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</si>
  <si>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</si>
  <si>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</si>
  <si>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</si>
  <si>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</si>
  <si>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</si>
  <si>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</si>
  <si>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</si>
  <si>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</si>
  <si>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</si>
  <si>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</si>
  <si>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</si>
  <si>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</si>
  <si>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</si>
  <si>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</si>
  <si>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</si>
  <si>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</si>
  <si>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</si>
  <si>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</si>
  <si>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</si>
  <si>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</si>
  <si>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</si>
  <si>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</si>
  <si>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</si>
  <si>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</si>
  <si>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</si>
  <si>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</si>
  <si>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</si>
  <si>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</si>
  <si>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</si>
  <si>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</si>
  <si>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</si>
  <si>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</si>
  <si>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</si>
  <si>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</si>
  <si>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</si>
  <si>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</si>
  <si>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</si>
  <si>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</si>
  <si>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</si>
  <si>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</si>
  <si>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</si>
  <si>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</si>
  <si>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</si>
  <si>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</si>
  <si>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</si>
  <si>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</si>
  <si>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</si>
  <si>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</si>
  <si>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</si>
  <si>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</si>
  <si>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</si>
  <si>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</si>
  <si>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</si>
  <si>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</si>
  <si>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</si>
  <si>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</si>
  <si>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</si>
  <si>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</si>
  <si>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</si>
  <si>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</si>
  <si>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</si>
  <si>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</si>
  <si>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</si>
  <si>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</si>
  <si>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</si>
  <si>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</si>
  <si>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</si>
  <si>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</si>
  <si>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</si>
  <si>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</si>
  <si>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</si>
  <si>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</si>
  <si>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</si>
  <si>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</si>
  <si>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</si>
  <si>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</si>
  <si>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</si>
  <si>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</si>
  <si>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</si>
  <si>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</si>
  <si>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</si>
  <si>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</si>
  <si>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</si>
  <si>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</si>
  <si>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</si>
  <si>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</si>
  <si>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</si>
  <si>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</si>
  <si>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</si>
  <si>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</si>
  <si>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</si>
  <si>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</si>
  <si>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</si>
  <si>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</si>
  <si>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</si>
  <si>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</si>
  <si>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</si>
  <si>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</si>
  <si>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</si>
  <si>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</si>
  <si>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</si>
  <si>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</si>
  <si>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</si>
  <si>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</si>
  <si>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</si>
  <si>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</si>
  <si>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</si>
  <si>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</si>
  <si>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</si>
  <si>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</si>
  <si>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</si>
  <si>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</si>
  <si>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</si>
  <si>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</si>
  <si>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</si>
  <si>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</si>
  <si>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</si>
  <si>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</si>
  <si>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</si>
  <si>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</si>
  <si>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</si>
  <si>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</si>
  <si>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</si>
  <si>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</si>
  <si>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</si>
  <si>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</si>
  <si>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</si>
  <si>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</si>
  <si>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</si>
  <si>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</si>
  <si>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</si>
  <si>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</si>
  <si>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</si>
  <si>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</si>
  <si>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</si>
  <si>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</si>
  <si>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</si>
  <si>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</si>
  <si>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</si>
  <si>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</si>
  <si>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</si>
  <si>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</si>
  <si>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</si>
  <si>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</si>
  <si>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</si>
  <si>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</si>
  <si>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</si>
  <si>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</si>
  <si>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</si>
  <si>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</si>
  <si>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</si>
  <si>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</si>
  <si>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</si>
  <si>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</si>
  <si>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</si>
  <si>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</si>
  <si>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</si>
  <si>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</si>
  <si>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</si>
  <si>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</si>
  <si>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</si>
  <si>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</si>
  <si>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</si>
  <si>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</si>
  <si>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</si>
  <si>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</si>
  <si>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</si>
  <si>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</si>
  <si>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</si>
  <si>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</si>
  <si>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</si>
  <si>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</si>
  <si>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</si>
  <si>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</si>
  <si>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</si>
  <si>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</si>
  <si>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</si>
  <si>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</si>
  <si>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</si>
  <si>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</si>
  <si>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</si>
  <si>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</si>
  <si>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</si>
  <si>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</si>
  <si>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</si>
  <si>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</si>
  <si>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</si>
  <si>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</si>
  <si>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</si>
  <si>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</si>
  <si>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</si>
  <si>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</si>
  <si>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</si>
  <si>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</si>
  <si>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</si>
  <si>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</si>
  <si>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</si>
  <si>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</si>
  <si>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</si>
  <si>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</si>
  <si>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</si>
  <si>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</si>
  <si>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</si>
  <si>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</si>
  <si>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</si>
  <si>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</si>
  <si>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</si>
  <si>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</si>
  <si>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</si>
  <si>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</si>
  <si>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</si>
  <si>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</si>
  <si>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</si>
  <si>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</si>
  <si>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</si>
  <si>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</si>
  <si>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</si>
  <si>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</si>
  <si>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</si>
  <si>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</si>
  <si>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</si>
  <si>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</si>
  <si>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</si>
  <si>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</si>
  <si>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</si>
  <si>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</si>
  <si>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</si>
  <si>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</si>
  <si>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</si>
  <si>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</si>
  <si>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</si>
  <si>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</si>
  <si>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</si>
  <si>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</si>
  <si>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</si>
  <si>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</si>
  <si>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</si>
  <si>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</si>
  <si>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</si>
  <si>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</si>
  <si>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</si>
  <si>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</si>
  <si>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</si>
  <si>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</si>
  <si>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</si>
  <si>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</si>
  <si>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</si>
  <si>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</si>
  <si>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</si>
  <si>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</si>
  <si>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</si>
  <si>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</si>
  <si>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</si>
  <si>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</si>
  <si>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</si>
  <si>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</si>
  <si>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</si>
  <si>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</si>
  <si>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</si>
  <si>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</si>
  <si>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</si>
  <si>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</si>
  <si>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</si>
  <si>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</si>
  <si>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</si>
  <si>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</si>
  <si>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</si>
  <si>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</si>
  <si>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</si>
  <si>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</si>
  <si>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</si>
  <si>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</si>
  <si>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</si>
  <si>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</si>
  <si>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</si>
  <si>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</si>
  <si>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</si>
  <si>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</si>
  <si>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</si>
  <si>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</si>
  <si>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</si>
  <si>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</si>
  <si>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</si>
  <si>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</si>
  <si>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</si>
  <si>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</si>
  <si>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</si>
  <si>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</si>
  <si>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</si>
  <si>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</si>
  <si>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</si>
  <si>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</si>
  <si>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</si>
  <si>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</si>
  <si>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</si>
  <si>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</si>
  <si>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</si>
  <si>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</si>
  <si>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</si>
  <si>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</si>
  <si>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</si>
  <si>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</si>
  <si>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</si>
  <si>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</si>
  <si>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</si>
  <si>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</si>
  <si>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</si>
  <si>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</si>
  <si>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</si>
  <si>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</si>
  <si>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</si>
  <si>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</si>
  <si>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</si>
  <si>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</si>
  <si>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</si>
  <si>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</si>
  <si>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</si>
  <si>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</si>
  <si>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</si>
  <si>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</si>
  <si>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</si>
  <si>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</si>
  <si>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</si>
  <si>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</si>
  <si>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</si>
  <si>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</si>
  <si>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</si>
  <si>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</si>
  <si>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</si>
  <si>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</si>
  <si>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</si>
  <si>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</si>
  <si>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</si>
  <si>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</si>
  <si>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</si>
  <si>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</si>
  <si>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</si>
  <si>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</si>
  <si>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</si>
  <si>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</si>
  <si>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</si>
  <si>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</si>
  <si>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</si>
  <si>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</si>
  <si>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</si>
  <si>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</si>
  <si>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</si>
  <si>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</si>
  <si>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</si>
  <si>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</si>
  <si>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</si>
  <si>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</si>
  <si>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</si>
  <si>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</si>
  <si>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</si>
  <si>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</si>
  <si>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</si>
  <si>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</si>
  <si>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</si>
  <si>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</si>
  <si>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</si>
  <si>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</si>
  <si>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</si>
  <si>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</si>
  <si>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</si>
  <si>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</si>
  <si>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</si>
  <si>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</si>
  <si>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</si>
  <si>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</si>
  <si>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</si>
  <si>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</si>
  <si>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</si>
  <si>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</si>
  <si>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</si>
  <si>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</si>
  <si>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</si>
  <si>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</si>
  <si>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</si>
  <si>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</si>
  <si>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</si>
  <si>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</si>
  <si>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</si>
  <si>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</si>
  <si>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</si>
  <si>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</si>
  <si>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</si>
  <si>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</si>
  <si>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</si>
  <si>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</si>
  <si>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</si>
  <si>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</si>
  <si>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</si>
  <si>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</si>
  <si>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</si>
  <si>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</si>
  <si>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</si>
  <si>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</si>
  <si>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</si>
  <si>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</si>
  <si>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</si>
  <si>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</si>
  <si>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</si>
  <si>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</si>
  <si>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</si>
  <si>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</si>
  <si>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</si>
  <si>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</si>
  <si>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</si>
  <si>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</si>
  <si>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</si>
  <si>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</si>
  <si>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</si>
  <si>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</si>
  <si>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</si>
  <si>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</si>
  <si>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</si>
  <si>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</si>
  <si>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</si>
  <si>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</si>
  <si>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</si>
  <si>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</si>
  <si>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</si>
  <si>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</si>
  <si>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</si>
  <si>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</si>
  <si>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</si>
  <si>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</si>
  <si>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</si>
  <si>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</si>
  <si>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</si>
  <si>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</si>
  <si>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</si>
  <si>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</si>
  <si>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</si>
  <si>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</si>
  <si>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</si>
  <si>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</si>
  <si>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</si>
  <si>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</si>
  <si>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</si>
  <si>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</si>
  <si>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</si>
  <si>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</si>
  <si>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</si>
  <si>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</si>
  <si>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</si>
  <si>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</si>
  <si>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</si>
  <si>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</si>
  <si>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</si>
  <si>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</si>
  <si>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</si>
  <si>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</si>
  <si>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</si>
  <si>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</si>
  <si>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</si>
  <si>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</si>
  <si>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</si>
  <si>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</si>
  <si>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</si>
  <si>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</si>
  <si>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</si>
  <si>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</si>
  <si>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</si>
  <si>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</si>
  <si>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</si>
  <si>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</si>
  <si>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</si>
  <si>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</si>
  <si>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</si>
  <si>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</si>
  <si>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</si>
  <si>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</si>
  <si>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</si>
  <si>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</si>
  <si>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</si>
  <si>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</si>
  <si>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</si>
  <si>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</si>
  <si>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</si>
  <si>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</si>
  <si>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</si>
  <si>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</si>
  <si>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</si>
  <si>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</si>
  <si>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</si>
  <si>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</si>
  <si>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</si>
  <si>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</si>
  <si>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</si>
  <si>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</si>
  <si>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</si>
  <si>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</si>
  <si>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</si>
  <si>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</si>
  <si>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</si>
  <si>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</si>
  <si>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</si>
  <si>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</si>
  <si>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</si>
  <si>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</si>
  <si>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</si>
  <si>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</si>
  <si>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</si>
  <si>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</si>
  <si>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</si>
  <si>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</si>
  <si>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</si>
  <si>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</si>
  <si>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</si>
  <si>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</si>
  <si>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</si>
  <si>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</si>
  <si>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</si>
  <si>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</si>
  <si>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</si>
  <si>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</si>
  <si>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</si>
  <si>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</si>
  <si>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</si>
  <si>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</si>
  <si>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</si>
  <si>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</si>
  <si>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</si>
  <si>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</si>
  <si>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</si>
  <si>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</si>
  <si>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</si>
  <si>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</si>
  <si>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</si>
  <si>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</si>
  <si>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</si>
  <si>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</si>
  <si>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</si>
  <si>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</si>
  <si>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</si>
  <si>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</si>
  <si>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</si>
  <si>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</si>
  <si>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</si>
  <si>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</si>
  <si>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</si>
  <si>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</si>
  <si>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</si>
  <si>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</si>
  <si>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</si>
  <si>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</si>
  <si>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</si>
  <si>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</si>
  <si>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</si>
  <si>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</si>
  <si>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</si>
  <si>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</si>
  <si>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</si>
  <si>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</si>
  <si>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</si>
  <si>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</si>
  <si>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</si>
  <si>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</si>
  <si>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</si>
  <si>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</si>
  <si>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</si>
  <si>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</si>
  <si>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</si>
  <si>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</si>
  <si>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</si>
  <si>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</si>
  <si>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</si>
  <si>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</si>
  <si>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</si>
  <si>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</si>
  <si>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</si>
  <si>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</si>
  <si>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</si>
  <si>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</si>
  <si>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</si>
  <si>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</si>
  <si>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</si>
  <si>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</si>
  <si>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</si>
  <si>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</si>
  <si>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</si>
  <si>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</si>
  <si>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</si>
  <si>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</si>
  <si>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</si>
  <si>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</si>
  <si>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</si>
  <si>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</si>
  <si>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</si>
  <si>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</si>
  <si>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</si>
  <si>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</si>
  <si>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</si>
  <si>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</si>
  <si>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</si>
  <si>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</si>
  <si>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</si>
  <si>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</si>
  <si>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</si>
  <si>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</si>
  <si>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</si>
  <si>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</si>
  <si>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</si>
  <si>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</si>
  <si>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</si>
  <si>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</si>
  <si>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</si>
  <si>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</si>
  <si>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</si>
  <si>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</si>
  <si>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</si>
  <si>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</si>
  <si>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</si>
  <si>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</si>
  <si>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</si>
  <si>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</si>
  <si>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</si>
  <si>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</si>
  <si>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</si>
  <si>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</si>
  <si>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</si>
  <si>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</si>
  <si>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</si>
  <si>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</si>
  <si>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</si>
  <si>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</si>
  <si>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</si>
  <si>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</si>
  <si>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</si>
  <si>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</si>
  <si>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</si>
  <si>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</si>
  <si>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</si>
  <si>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</si>
  <si>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</si>
  <si>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</si>
  <si>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</si>
  <si>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</si>
  <si>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</si>
  <si>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</si>
  <si>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</si>
  <si>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</si>
  <si>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</si>
  <si>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</si>
  <si>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</si>
  <si>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</si>
  <si>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</si>
  <si>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</si>
  <si>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</si>
  <si>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</si>
  <si>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</si>
  <si>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</si>
  <si>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</si>
  <si>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</si>
  <si>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</si>
  <si>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</si>
  <si>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</si>
  <si>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</si>
  <si>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</si>
  <si>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</si>
  <si>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</si>
  <si>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</si>
  <si>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</si>
  <si>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</si>
  <si>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</si>
  <si>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</si>
  <si>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</si>
  <si>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</si>
  <si>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</si>
  <si>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</si>
  <si>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</si>
  <si>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</si>
  <si>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</si>
  <si>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</si>
  <si>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</si>
  <si>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</si>
  <si>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</si>
  <si>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</si>
  <si>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</si>
  <si>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</si>
  <si>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</si>
  <si>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</si>
  <si>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</si>
  <si>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</si>
  <si>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</si>
  <si>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</si>
  <si>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</si>
  <si>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</si>
  <si>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</si>
  <si>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</si>
  <si>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</si>
  <si>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</si>
  <si>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</si>
  <si>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</si>
  <si>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</si>
  <si>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</si>
  <si>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</si>
  <si>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</si>
  <si>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</si>
  <si>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</si>
  <si>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</si>
  <si>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</si>
  <si>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</si>
  <si>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</si>
  <si>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</si>
  <si>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</si>
  <si>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</si>
  <si>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</si>
  <si>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</si>
  <si>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</si>
  <si>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</si>
  <si>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</si>
  <si>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</si>
  <si>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</si>
  <si>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</si>
  <si>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</si>
  <si>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</si>
  <si>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</si>
  <si>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</si>
  <si>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</si>
  <si>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</si>
  <si>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</si>
  <si>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</si>
  <si>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</si>
  <si>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</si>
  <si>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</si>
  <si>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</si>
  <si>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</si>
  <si>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</si>
  <si>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</si>
  <si>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</si>
  <si>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</si>
  <si>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</si>
  <si>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</si>
  <si>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</si>
  <si>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</si>
  <si>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</si>
  <si>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</si>
  <si>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</si>
  <si>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</si>
  <si>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</si>
  <si>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</si>
  <si>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</si>
  <si>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</si>
  <si>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</si>
  <si>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</si>
  <si>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</si>
  <si>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</si>
  <si>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</si>
  <si>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</si>
  <si>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</si>
  <si>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</si>
  <si>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</si>
  <si>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</si>
  <si>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</si>
  <si>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</si>
  <si>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</si>
  <si>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</si>
  <si>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</si>
  <si>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</si>
  <si>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</si>
  <si>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</si>
  <si>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</si>
  <si>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</si>
  <si>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</si>
  <si>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</si>
  <si>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</si>
  <si>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</si>
  <si>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</si>
  <si>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</si>
  <si>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</si>
  <si>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</si>
  <si>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</si>
  <si>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</si>
  <si>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</si>
  <si>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</si>
  <si>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</si>
  <si>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</si>
  <si>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</si>
  <si>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</si>
  <si>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</si>
  <si>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</si>
  <si>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</si>
  <si>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</si>
  <si>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</si>
  <si>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</si>
  <si>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</si>
  <si>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</si>
  <si>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</si>
  <si>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</si>
  <si>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</si>
  <si>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</si>
  <si>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</si>
  <si>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</si>
  <si>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</si>
  <si>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</si>
  <si>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</si>
  <si>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</si>
  <si>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</si>
  <si>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</si>
  <si>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</si>
  <si>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</si>
  <si>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</si>
  <si>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</si>
  <si>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</si>
  <si>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</si>
  <si>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</si>
  <si>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</si>
  <si>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</si>
  <si>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</si>
  <si>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</si>
  <si>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</si>
  <si>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</si>
  <si>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</si>
  <si>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</si>
  <si>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</si>
  <si>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</si>
  <si>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</si>
  <si>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</si>
  <si>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</si>
  <si>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</si>
  <si>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</si>
  <si>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</si>
  <si>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</si>
  <si>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</si>
  <si>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</si>
  <si>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</si>
  <si>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</si>
  <si>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</si>
  <si>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</si>
  <si>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</si>
  <si>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</si>
  <si>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</si>
  <si>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</si>
  <si>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</si>
  <si>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</si>
  <si>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</si>
  <si>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</si>
  <si>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</si>
  <si>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</si>
  <si>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</si>
  <si>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</si>
  <si>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</si>
  <si>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</si>
  <si>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</si>
  <si>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</si>
  <si>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</si>
  <si>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</si>
  <si>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</si>
  <si>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</si>
  <si>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</si>
  <si>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</si>
  <si>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</si>
  <si>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</si>
  <si>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</si>
  <si>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</si>
  <si>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</si>
  <si>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</si>
  <si>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</si>
  <si>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</si>
  <si>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</si>
  <si>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</si>
  <si>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</si>
  <si>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</si>
  <si>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</si>
  <si>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</si>
  <si>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</si>
  <si>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</si>
  <si>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</si>
  <si>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</si>
  <si>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</si>
  <si>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</si>
  <si>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</si>
  <si>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</si>
  <si>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</si>
  <si>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</si>
  <si>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</si>
  <si>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</si>
  <si>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</si>
  <si>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</si>
  <si>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</si>
  <si>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</si>
  <si>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</si>
  <si>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</si>
  <si>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</si>
  <si>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</si>
  <si>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</si>
  <si>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</si>
  <si>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</si>
  <si>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</si>
  <si>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</si>
  <si>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</si>
  <si>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</si>
  <si>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</si>
  <si>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</si>
  <si>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</si>
  <si>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</si>
  <si>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</si>
  <si>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</si>
  <si>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</si>
  <si>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</si>
  <si>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</si>
  <si>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</si>
  <si>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</si>
  <si>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</si>
  <si>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</si>
  <si>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</si>
  <si>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</si>
  <si>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</si>
  <si>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</si>
  <si>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</si>
  <si>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</si>
  <si>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</si>
  <si>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</si>
  <si>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</si>
  <si>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</si>
  <si>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</si>
  <si>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</si>
  <si>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</si>
  <si>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</si>
  <si>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</si>
  <si>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</si>
  <si>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</si>
  <si>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</si>
  <si>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</si>
  <si>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</si>
  <si>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</si>
  <si>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</si>
  <si>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</si>
  <si>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</si>
  <si>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</si>
  <si>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</si>
  <si>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</si>
  <si>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</si>
  <si>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</si>
  <si>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</si>
  <si>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</si>
  <si>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</si>
  <si>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</si>
  <si>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</si>
  <si>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</si>
  <si>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</si>
  <si>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</si>
  <si>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</si>
  <si>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</si>
  <si>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</si>
  <si>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</si>
  <si>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</si>
  <si>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</si>
  <si>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</si>
  <si>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</si>
  <si>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</si>
  <si>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</si>
  <si>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</si>
  <si>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</si>
  <si>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</si>
  <si>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</si>
  <si>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</si>
  <si>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</si>
  <si>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</si>
  <si>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</si>
  <si>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</si>
  <si>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</si>
  <si>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</si>
  <si>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</si>
  <si>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</si>
  <si>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</si>
  <si>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</si>
  <si>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</si>
  <si>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</si>
  <si>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</si>
  <si>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</si>
  <si>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</si>
  <si>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</si>
  <si>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</si>
  <si>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</si>
  <si>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</si>
  <si>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</si>
  <si>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</si>
  <si>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</si>
  <si>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</si>
  <si>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</si>
  <si>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</si>
  <si>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</si>
  <si>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</si>
  <si>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</si>
  <si>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</si>
  <si>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</si>
  <si>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</si>
  <si>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</si>
  <si>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</si>
  <si>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</si>
  <si>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</si>
  <si>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</si>
  <si>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</si>
  <si>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</si>
  <si>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</si>
  <si>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</si>
  <si>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</si>
  <si>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</si>
  <si>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</si>
  <si>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</si>
  <si>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</si>
  <si>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</si>
  <si>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</si>
  <si>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</si>
  <si>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</si>
  <si>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</si>
  <si>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</si>
  <si>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</si>
  <si>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</si>
  <si>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</si>
  <si>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</si>
  <si>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</si>
  <si>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</si>
  <si>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</si>
  <si>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</si>
  <si>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</si>
  <si>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</si>
  <si>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</si>
  <si>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</si>
  <si>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</si>
  <si>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</si>
  <si>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</si>
  <si>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</si>
  <si>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</si>
  <si>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</si>
  <si>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</si>
  <si>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</si>
  <si>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</si>
  <si>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</si>
  <si>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</si>
  <si>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</si>
  <si>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</si>
  <si>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</si>
  <si>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</si>
  <si>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</si>
  <si>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</si>
  <si>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</si>
  <si>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</si>
  <si>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</si>
  <si>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</si>
  <si>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</si>
  <si>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</si>
  <si>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</si>
  <si>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</si>
  <si>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</si>
  <si>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</si>
  <si>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</si>
  <si>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</si>
  <si>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</si>
  <si>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</si>
  <si>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</si>
  <si>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</si>
  <si>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</si>
  <si>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</si>
  <si>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</si>
  <si>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</si>
  <si>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</si>
  <si>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</si>
  <si>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</si>
  <si>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</si>
  <si>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</si>
  <si>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</si>
  <si>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</si>
  <si>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</si>
  <si>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</si>
  <si>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</si>
  <si>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</si>
  <si>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</si>
  <si>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</si>
  <si>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</si>
  <si>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</si>
  <si>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</si>
  <si>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</si>
  <si>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</si>
  <si>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</si>
  <si>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</si>
  <si>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</si>
  <si>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</si>
  <si>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</si>
  <si>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</si>
  <si>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</si>
  <si>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</si>
  <si>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</si>
  <si>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</si>
  <si>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</si>
  <si>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</si>
  <si>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</si>
  <si>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</si>
  <si>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</si>
  <si>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</si>
  <si>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</si>
  <si>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</si>
  <si>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</si>
  <si>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</si>
  <si>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</si>
  <si>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</si>
  <si>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</si>
  <si>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</si>
  <si>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</si>
  <si>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</si>
  <si>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</si>
  <si>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</si>
  <si>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</si>
  <si>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</si>
  <si>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</si>
  <si>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</si>
  <si>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</si>
  <si>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</si>
  <si>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</si>
  <si>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</si>
  <si>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</si>
  <si>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</si>
  <si>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</si>
  <si>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</si>
  <si>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</si>
  <si>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</si>
  <si>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</si>
  <si>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</si>
  <si>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</si>
  <si>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</si>
  <si>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</si>
  <si>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</si>
  <si>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</si>
  <si>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</si>
  <si>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</si>
  <si>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</si>
  <si>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</si>
  <si>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</si>
  <si>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</si>
  <si>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</si>
  <si>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</si>
  <si>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</si>
  <si>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</si>
  <si>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</si>
  <si>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</si>
  <si>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</si>
  <si>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</si>
  <si>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</si>
  <si>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</si>
  <si>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</si>
  <si>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</si>
  <si>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</si>
  <si>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</si>
  <si>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</si>
  <si>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</si>
  <si>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</si>
  <si>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</si>
  <si>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</si>
  <si>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</si>
  <si>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</si>
  <si>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</si>
  <si>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</si>
  <si>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</si>
  <si>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</si>
  <si>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</si>
  <si>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</si>
  <si>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</si>
  <si>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</si>
  <si>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</si>
  <si>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</si>
  <si>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</si>
  <si>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</si>
  <si>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</si>
  <si>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</si>
  <si>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</si>
  <si>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</si>
  <si>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</si>
  <si>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</si>
  <si>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</si>
  <si>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</si>
  <si>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</si>
  <si>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</si>
  <si>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</si>
  <si>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</si>
  <si>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</si>
  <si>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</si>
  <si>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</si>
  <si>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</si>
  <si>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</si>
  <si>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</si>
  <si>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</si>
  <si>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</si>
  <si>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</si>
  <si>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</si>
  <si>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</si>
  <si>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</si>
  <si>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</si>
  <si>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</si>
  <si>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</si>
  <si>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</si>
  <si>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</si>
  <si>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</si>
  <si>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</si>
  <si>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</si>
  <si>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</si>
  <si>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</si>
  <si>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</si>
  <si>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</si>
  <si>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</si>
  <si>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</si>
  <si>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</si>
  <si>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</si>
  <si>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</si>
  <si>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</si>
  <si>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</si>
  <si>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</si>
  <si>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</si>
  <si>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</si>
  <si>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</si>
  <si>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</si>
  <si>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</si>
  <si>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</si>
  <si>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</si>
  <si>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</si>
  <si>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</si>
  <si>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</si>
  <si>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</si>
  <si>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</si>
  <si>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</si>
  <si>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</si>
  <si>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</si>
  <si>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</si>
  <si>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</si>
  <si>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</si>
  <si>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</si>
  <si>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</si>
  <si>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</si>
  <si>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</si>
  <si>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</si>
  <si>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</si>
  <si>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</si>
  <si>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</si>
  <si>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</si>
  <si>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</si>
  <si>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</si>
  <si>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</si>
  <si>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</si>
  <si>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</si>
  <si>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</si>
  <si>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</si>
  <si>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</si>
  <si>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</si>
  <si>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</si>
  <si>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</si>
  <si>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</si>
  <si>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</si>
  <si>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</si>
  <si>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</si>
  <si>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</si>
  <si>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</si>
  <si>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</si>
  <si>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</si>
  <si>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</si>
  <si>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</si>
  <si>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</si>
  <si>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</si>
  <si>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</si>
  <si>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</si>
  <si>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</si>
  <si>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</si>
  <si>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</si>
  <si>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</si>
  <si>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</si>
  <si>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</si>
  <si>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</si>
  <si>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</si>
  <si>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</si>
  <si>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</si>
  <si>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</si>
  <si>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</si>
  <si>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</si>
  <si>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</si>
  <si>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</si>
  <si>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</si>
  <si>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</si>
  <si>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</si>
  <si>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</si>
  <si>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</si>
  <si>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</si>
  <si>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</si>
  <si>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</si>
  <si>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</si>
  <si>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</si>
  <si>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</si>
  <si>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</si>
  <si>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</si>
  <si>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</si>
  <si>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</si>
  <si>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</si>
  <si>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</si>
  <si>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</si>
  <si>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</si>
  <si>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</si>
  <si>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</si>
  <si>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</si>
  <si>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</si>
  <si>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</si>
  <si>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</si>
  <si>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</si>
  <si>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</si>
  <si>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</si>
  <si>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</si>
  <si>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</si>
  <si>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</si>
  <si>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</si>
  <si>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</si>
  <si>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</si>
  <si>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</si>
  <si>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</si>
  <si>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</si>
  <si>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</si>
  <si>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</si>
  <si>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</si>
  <si>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</si>
  <si>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</si>
  <si>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</si>
  <si>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</si>
  <si>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</si>
  <si>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</si>
  <si>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</si>
  <si>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</si>
  <si>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</si>
  <si>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</si>
  <si>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</si>
  <si>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</si>
  <si>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</si>
  <si>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</si>
  <si>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</si>
  <si>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</si>
  <si>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</si>
  <si>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</si>
  <si>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</si>
  <si>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</si>
  <si>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</si>
  <si>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</si>
  <si>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</si>
  <si>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</si>
  <si>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</si>
  <si>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</si>
  <si>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</si>
  <si>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</si>
  <si>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</si>
  <si>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</si>
  <si>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</si>
  <si>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</si>
  <si>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</si>
  <si>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</si>
  <si>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</si>
  <si>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</si>
  <si>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</si>
  <si>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</si>
  <si>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</si>
  <si>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</si>
  <si>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</si>
  <si>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</si>
  <si>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</si>
  <si>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</si>
  <si>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</si>
  <si>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</si>
  <si>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</si>
  <si>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</si>
  <si>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</si>
  <si>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</si>
  <si>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</si>
  <si>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</si>
  <si>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</si>
  <si>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</si>
  <si>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</si>
  <si>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</si>
  <si>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</si>
  <si>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</si>
  <si>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</si>
  <si>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</si>
  <si>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</si>
  <si>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</si>
  <si>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</si>
  <si>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</si>
  <si>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</si>
  <si>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</si>
  <si>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</si>
  <si>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</si>
  <si>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</si>
  <si>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</si>
  <si>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</si>
  <si>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</si>
  <si>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</si>
  <si>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</si>
  <si>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</si>
  <si>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</si>
  <si>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</si>
  <si>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</si>
  <si>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</si>
  <si>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</si>
  <si>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</si>
  <si>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</si>
  <si>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</si>
  <si>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</si>
  <si>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</si>
  <si>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</si>
  <si>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</si>
  <si>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</si>
  <si>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</si>
  <si>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</si>
  <si>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</si>
  <si>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</si>
  <si>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</si>
  <si>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</si>
  <si>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</si>
  <si>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</si>
  <si>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</si>
  <si>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</si>
  <si>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</si>
  <si>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</si>
  <si>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</si>
  <si>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</si>
  <si>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</si>
  <si>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</si>
  <si>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</si>
  <si>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</si>
  <si>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</si>
  <si>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</si>
  <si>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</si>
  <si>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</si>
  <si>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</si>
  <si>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</si>
  <si>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</si>
  <si>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</si>
  <si>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</si>
  <si>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</si>
  <si>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</si>
  <si>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</si>
  <si>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</si>
  <si>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</si>
  <si>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</si>
  <si>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</si>
  <si>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</si>
  <si>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</si>
  <si>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</si>
  <si>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</si>
  <si>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</si>
  <si>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</si>
  <si>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</si>
  <si>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</si>
  <si>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</si>
  <si>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</si>
  <si>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</si>
  <si>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</si>
  <si>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</si>
  <si>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</si>
  <si>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</si>
  <si>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</si>
  <si>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</si>
  <si>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</si>
  <si>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</si>
  <si>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</si>
  <si>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</si>
  <si>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</si>
  <si>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</si>
  <si>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</si>
  <si>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</si>
  <si>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</si>
  <si>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</si>
  <si>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</si>
  <si>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</si>
  <si>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</si>
  <si>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</si>
  <si>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</si>
  <si>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</si>
  <si>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</si>
  <si>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</si>
  <si>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</si>
  <si>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</si>
  <si>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</si>
  <si>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</si>
  <si>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</si>
  <si>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</si>
  <si>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</si>
  <si>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</si>
  <si>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</si>
  <si>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</si>
  <si>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</si>
  <si>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</si>
  <si>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</si>
  <si>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</si>
  <si>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</si>
  <si>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</si>
  <si>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</si>
  <si>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</si>
  <si>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</si>
  <si>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</si>
  <si>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</si>
  <si>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</si>
  <si>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</si>
  <si>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</si>
  <si>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</si>
  <si>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</si>
  <si>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</si>
  <si>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</si>
  <si>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</si>
  <si>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</si>
  <si>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</si>
  <si>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</si>
  <si>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</si>
  <si>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</si>
  <si>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</si>
  <si>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</si>
  <si>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</si>
  <si>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</si>
  <si>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</si>
  <si>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</si>
  <si>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</si>
  <si>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</si>
  <si>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</si>
  <si>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</si>
  <si>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</si>
  <si>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</si>
  <si>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</si>
  <si>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</si>
  <si>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</si>
  <si>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</si>
  <si>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</si>
  <si>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</si>
  <si>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</si>
  <si>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</si>
  <si>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</si>
  <si>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</si>
  <si>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</si>
  <si>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</si>
  <si>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</si>
  <si>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</si>
  <si>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</si>
  <si>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</si>
  <si>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</si>
  <si>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</si>
  <si>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</si>
  <si>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</si>
  <si>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</si>
  <si>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</si>
  <si>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</si>
  <si>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</si>
  <si>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</si>
  <si>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</si>
  <si>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</si>
  <si>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</si>
  <si>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</si>
  <si>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</si>
  <si>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</si>
  <si>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</si>
  <si>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</si>
  <si>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</si>
  <si>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</si>
  <si>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</si>
  <si>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</si>
  <si>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</si>
  <si>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</si>
  <si>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</si>
  <si>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</si>
  <si>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</si>
  <si>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</si>
  <si>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</si>
  <si>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</si>
  <si>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</si>
  <si>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</si>
  <si>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</si>
  <si>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</si>
  <si>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</si>
  <si>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</si>
  <si>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</si>
  <si>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</si>
  <si>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</si>
  <si>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</si>
  <si>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</si>
  <si>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</si>
  <si>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</si>
  <si>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</si>
  <si>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</si>
  <si>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</si>
  <si>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</si>
  <si>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</si>
  <si>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</si>
  <si>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</si>
  <si>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</si>
  <si>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</si>
  <si>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</si>
  <si>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</si>
  <si>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</si>
  <si>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</si>
  <si>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</si>
  <si>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</si>
  <si>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</si>
  <si>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</si>
  <si>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</si>
  <si>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</si>
  <si>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</si>
  <si>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</si>
  <si>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</si>
  <si>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</si>
  <si>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</si>
  <si>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</si>
  <si>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</si>
  <si>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</si>
  <si>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</si>
  <si>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</si>
  <si>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</si>
  <si>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</si>
  <si>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</si>
  <si>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</si>
  <si>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</si>
  <si>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</si>
  <si>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</si>
  <si>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</si>
  <si>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</si>
  <si>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</si>
  <si>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</si>
  <si>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</si>
  <si>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</si>
  <si>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</si>
  <si>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</si>
  <si>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</si>
  <si>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</si>
  <si>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</si>
  <si>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</si>
  <si>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</si>
  <si>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</si>
  <si>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</si>
  <si>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</si>
  <si>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</si>
  <si>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</si>
  <si>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</si>
  <si>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</si>
  <si>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</si>
  <si>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</si>
  <si>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</si>
  <si>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</si>
  <si>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</si>
  <si>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</si>
  <si>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</si>
  <si>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</si>
  <si>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</si>
  <si>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</si>
  <si>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</si>
  <si>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</si>
  <si>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</si>
  <si>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</si>
  <si>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</si>
  <si>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</si>
  <si>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</si>
  <si>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</si>
  <si>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</si>
  <si>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</si>
  <si>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</si>
  <si>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</si>
  <si>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</si>
  <si>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</si>
  <si>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</si>
  <si>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</si>
  <si>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</si>
  <si>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</si>
  <si>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</si>
  <si>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</si>
  <si>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</si>
  <si>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</si>
  <si>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</si>
  <si>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</si>
  <si>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</si>
  <si>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</si>
  <si>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</si>
  <si>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</si>
  <si>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</si>
  <si>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</si>
  <si>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</si>
  <si>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</si>
  <si>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</si>
  <si>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</si>
  <si>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</si>
  <si>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</si>
  <si>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</si>
  <si>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</si>
  <si>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</si>
  <si>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</si>
  <si>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</si>
  <si>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</si>
  <si>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</si>
  <si>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</si>
  <si>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</si>
  <si>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</si>
  <si>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</si>
  <si>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</si>
  <si>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</si>
  <si>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</si>
  <si>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</si>
  <si>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</si>
  <si>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</si>
  <si>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</si>
  <si>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</si>
  <si>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</si>
  <si>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</si>
  <si>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</si>
  <si>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</si>
  <si>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</si>
  <si>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</si>
  <si>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</si>
  <si>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</si>
  <si>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</si>
  <si>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</si>
  <si>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</si>
  <si>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</si>
  <si>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</si>
  <si>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</si>
  <si>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</si>
  <si>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</si>
  <si>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</si>
  <si>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</si>
  <si>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</si>
  <si>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</si>
  <si>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</si>
  <si>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</si>
  <si>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</si>
  <si>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</si>
  <si>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</si>
  <si>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</si>
  <si>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</si>
  <si>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</si>
  <si>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</si>
  <si>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</si>
  <si>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</si>
  <si>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</si>
  <si>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</si>
  <si>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</si>
  <si>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</si>
  <si>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</si>
  <si>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</si>
  <si>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</si>
  <si>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</si>
  <si>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</si>
  <si>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</si>
  <si>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</si>
  <si>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</si>
  <si>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</si>
  <si>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</si>
  <si>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</si>
  <si>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</si>
  <si>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</si>
  <si>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</si>
  <si>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</si>
  <si>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</si>
  <si>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</si>
  <si>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</si>
  <si>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</si>
  <si>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</si>
  <si>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</si>
  <si>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</si>
  <si>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</si>
  <si>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</si>
  <si>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</si>
  <si>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</si>
  <si>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</si>
  <si>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</si>
  <si>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</si>
  <si>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</si>
  <si>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</si>
  <si>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</si>
  <si>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</si>
  <si>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</si>
  <si>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</si>
  <si>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</si>
  <si>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</si>
  <si>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</si>
  <si>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</si>
  <si>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</si>
  <si>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</si>
  <si>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</si>
  <si>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</si>
  <si>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</si>
  <si>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</si>
  <si>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</si>
  <si>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</si>
  <si>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</si>
  <si>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</si>
  <si>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</si>
  <si>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</si>
  <si>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</si>
  <si>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</si>
  <si>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</si>
  <si>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</si>
  <si>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</si>
  <si>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</si>
  <si>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</si>
  <si>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</si>
  <si>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</si>
  <si>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</si>
  <si>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</si>
  <si>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</si>
  <si>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</si>
  <si>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</si>
  <si>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</si>
  <si>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</si>
  <si>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</si>
  <si>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</si>
  <si>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</si>
  <si>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</si>
  <si>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</si>
  <si>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</si>
  <si>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</si>
  <si>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</si>
  <si>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</si>
  <si>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</si>
  <si>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</si>
  <si>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</si>
  <si>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</si>
  <si>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</si>
  <si>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</si>
  <si>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</si>
  <si>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</si>
  <si>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</si>
  <si>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</si>
  <si>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</si>
  <si>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</si>
  <si>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</si>
  <si>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</si>
  <si>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</si>
  <si>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</si>
  <si>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</si>
  <si>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</si>
  <si>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</si>
  <si>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</si>
  <si>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</si>
  <si>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</si>
  <si>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</si>
  <si>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</si>
  <si>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</si>
  <si>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</si>
  <si>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</si>
  <si>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</si>
  <si>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</si>
  <si>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</si>
  <si>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</si>
  <si>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</si>
  <si>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</si>
  <si>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</si>
  <si>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</si>
  <si>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</si>
  <si>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</si>
  <si>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</si>
  <si>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</si>
  <si>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</si>
  <si>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</si>
  <si>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</si>
  <si>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</si>
  <si>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</si>
  <si>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</si>
  <si>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</si>
  <si>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</si>
  <si>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</si>
  <si>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</si>
  <si>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</si>
  <si>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</si>
  <si>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</si>
  <si>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</si>
  <si>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</si>
  <si>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</si>
  <si>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</si>
  <si>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</si>
  <si>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</si>
  <si>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</si>
  <si>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</si>
  <si>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</si>
  <si>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</si>
  <si>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</si>
  <si>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</si>
  <si>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</si>
  <si>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</si>
  <si>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</si>
  <si>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</si>
  <si>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</si>
  <si>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</si>
  <si>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</si>
  <si>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</si>
  <si>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</si>
  <si>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</si>
  <si>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</si>
  <si>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</si>
  <si>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</si>
  <si>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</si>
  <si>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</si>
  <si>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</si>
  <si>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</si>
  <si>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</si>
  <si>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</si>
  <si>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</si>
  <si>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</si>
  <si>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</si>
  <si>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</si>
  <si>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</si>
  <si>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</si>
  <si>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</si>
  <si>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</si>
  <si>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</si>
  <si>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</si>
  <si>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</si>
  <si>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</si>
  <si>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</si>
  <si>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</si>
  <si>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</si>
  <si>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</si>
  <si>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</si>
  <si>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</si>
  <si>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</si>
  <si>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</si>
  <si>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</si>
  <si>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</si>
  <si>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</si>
  <si>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</si>
  <si>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</si>
  <si>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</si>
  <si>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</si>
  <si>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</si>
  <si>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</si>
  <si>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</si>
  <si>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</si>
  <si>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</si>
  <si>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</si>
  <si>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</si>
  <si>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</si>
  <si>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</si>
  <si>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</si>
  <si>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</si>
  <si>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</si>
  <si>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</si>
  <si>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</si>
  <si>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</si>
  <si>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</si>
  <si>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</si>
  <si>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</si>
  <si>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</si>
  <si>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</si>
  <si>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</si>
  <si>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</si>
  <si>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</si>
  <si>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</si>
  <si>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</si>
  <si>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</si>
  <si>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</si>
  <si>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</si>
  <si>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</si>
  <si>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</si>
  <si>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</si>
  <si>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</si>
  <si>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</si>
  <si>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</si>
  <si>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</si>
  <si>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</si>
  <si>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</si>
  <si>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</si>
  <si>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</si>
  <si>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</si>
  <si>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</si>
  <si>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</si>
  <si>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</si>
  <si>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</si>
  <si>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</si>
  <si>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</si>
  <si>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</si>
  <si>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</si>
  <si>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</si>
  <si>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</si>
  <si>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</si>
  <si>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</si>
  <si>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</si>
  <si>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</si>
  <si>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</si>
  <si>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</si>
  <si>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</si>
  <si>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</si>
  <si>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</si>
  <si>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</si>
  <si>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</si>
  <si>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</si>
  <si>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</si>
  <si>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</si>
  <si>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</si>
  <si>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</si>
  <si>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</si>
  <si>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</si>
  <si>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</si>
  <si>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</si>
  <si>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</si>
  <si>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</si>
  <si>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</si>
  <si>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</si>
  <si>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</si>
  <si>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</si>
  <si>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</si>
  <si>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</si>
  <si>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</si>
  <si>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</si>
  <si>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</si>
  <si>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</si>
  <si>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</si>
  <si>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</si>
  <si>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</si>
  <si>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</si>
  <si>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</si>
  <si>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</si>
  <si>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</si>
  <si>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</si>
  <si>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</si>
  <si>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</si>
  <si>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</si>
  <si>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</si>
  <si>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</si>
  <si>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</si>
  <si>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</si>
  <si>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</si>
  <si>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</si>
  <si>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</si>
  <si>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</si>
  <si>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</si>
  <si>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</si>
  <si>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</si>
  <si>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</si>
  <si>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</si>
  <si>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</si>
  <si>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</si>
  <si>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</si>
  <si>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</si>
  <si>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</si>
  <si>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</si>
  <si>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</si>
  <si>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</si>
  <si>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</si>
  <si>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</si>
  <si>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</si>
  <si>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</si>
  <si>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</si>
  <si>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</si>
  <si>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</si>
  <si>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</si>
  <si>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</si>
  <si>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</si>
  <si>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</si>
  <si>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</si>
  <si>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</si>
  <si>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</si>
  <si>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</si>
  <si>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</si>
  <si>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</si>
  <si>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</si>
  <si>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</si>
  <si>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</si>
  <si>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</si>
  <si>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</si>
  <si>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</si>
  <si>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</si>
  <si>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</si>
  <si>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</si>
  <si>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</si>
  <si>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</si>
  <si>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</si>
  <si>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</si>
  <si>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</si>
  <si>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</si>
  <si>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</si>
  <si>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</si>
  <si>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</si>
  <si>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</si>
  <si>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</si>
  <si>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</si>
  <si>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</si>
  <si>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</si>
  <si>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</si>
  <si>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</si>
  <si>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</si>
  <si>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</si>
  <si>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</si>
  <si>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</si>
  <si>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</si>
  <si>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</si>
  <si>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</si>
  <si>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</si>
  <si>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</si>
  <si>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</si>
  <si>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</si>
  <si>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</si>
  <si>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</si>
  <si>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</si>
  <si>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</si>
  <si>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</si>
  <si>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</si>
  <si>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</si>
  <si>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</si>
  <si>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</si>
  <si>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</si>
  <si>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</si>
  <si>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</si>
  <si>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</si>
  <si>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</si>
  <si>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</si>
  <si>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</si>
  <si>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</si>
  <si>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</si>
  <si>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</si>
  <si>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</si>
  <si>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</si>
  <si>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</si>
  <si>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</si>
  <si>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</si>
  <si>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</si>
  <si>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</si>
  <si>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</si>
  <si>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</si>
  <si>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</si>
  <si>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</si>
  <si>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</si>
  <si>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</si>
  <si>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</si>
  <si>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</si>
  <si>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</si>
  <si>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</si>
  <si>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</si>
  <si>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</si>
  <si>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</si>
  <si>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</si>
  <si>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</si>
  <si>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</si>
  <si>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</si>
  <si>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</si>
  <si>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</si>
  <si>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</si>
  <si>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</si>
  <si>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</si>
  <si>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</si>
  <si>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</si>
  <si>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</si>
  <si>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</si>
  <si>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</si>
  <si>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</si>
  <si>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</si>
  <si>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</si>
  <si>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</si>
  <si>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</si>
  <si>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</si>
  <si>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</si>
  <si>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</si>
  <si>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</si>
  <si>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</si>
  <si>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</si>
  <si>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</si>
  <si>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</si>
  <si>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</si>
  <si>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</si>
  <si>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</si>
  <si>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</si>
  <si>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</si>
  <si>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</si>
  <si>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</si>
  <si>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</si>
  <si>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</si>
  <si>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</si>
  <si>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</si>
  <si>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</si>
  <si>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</si>
  <si>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</si>
  <si>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</si>
  <si>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</si>
  <si>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</si>
  <si>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</si>
  <si>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</si>
  <si>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</si>
  <si>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</si>
  <si>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</si>
  <si>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</si>
  <si>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</si>
  <si>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</si>
  <si>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</si>
  <si>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</si>
  <si>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</si>
  <si>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</si>
  <si>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</si>
  <si>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</si>
  <si>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</si>
  <si>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</si>
  <si>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</si>
  <si>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</si>
  <si>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</si>
  <si>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</si>
  <si>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</si>
  <si>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</si>
  <si>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</si>
  <si>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</si>
  <si>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</si>
  <si>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</si>
  <si>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</si>
  <si>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</si>
  <si>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</si>
  <si>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</si>
  <si>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</si>
  <si>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</si>
  <si>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</si>
  <si>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</si>
  <si>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</si>
  <si>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</si>
  <si>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</si>
  <si>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</si>
  <si>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</si>
  <si>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</si>
  <si>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</si>
  <si>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</si>
  <si>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</si>
  <si>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</si>
  <si>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</si>
  <si>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</si>
  <si>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</si>
  <si>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</si>
  <si>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</si>
  <si>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</si>
  <si>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</si>
  <si>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</si>
  <si>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</si>
  <si>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</si>
  <si>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</si>
  <si>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</si>
  <si>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</si>
  <si>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</si>
  <si>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</si>
  <si>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</si>
  <si>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</si>
  <si>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</si>
  <si>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</si>
  <si>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</si>
  <si>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</si>
  <si>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</si>
  <si>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</si>
  <si>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</si>
  <si>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</si>
  <si>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</si>
  <si>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</si>
  <si>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</si>
  <si>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</si>
  <si>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</si>
  <si>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</si>
  <si>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</si>
  <si>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</si>
  <si>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</si>
  <si>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</si>
  <si>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</si>
  <si>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</si>
  <si>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</si>
  <si>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</si>
  <si>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</si>
  <si>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</si>
  <si>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</si>
  <si>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</si>
  <si>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</si>
  <si>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</si>
  <si>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</si>
  <si>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</si>
  <si>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</si>
  <si>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</si>
  <si>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</si>
  <si>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</si>
  <si>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</si>
  <si>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</si>
  <si>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</si>
  <si>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</si>
  <si>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</si>
  <si>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</si>
  <si>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</si>
  <si>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</si>
  <si>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</si>
  <si>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</si>
  <si>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</si>
  <si>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</si>
  <si>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</si>
  <si>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</si>
  <si>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</si>
  <si>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</si>
  <si>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</si>
  <si>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</si>
  <si>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</si>
  <si>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</si>
  <si>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</si>
  <si>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</si>
  <si>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</si>
  <si>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</si>
  <si>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</si>
  <si>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</si>
  <si>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</si>
  <si>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</si>
  <si>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</si>
  <si>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</si>
  <si>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</si>
  <si>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</si>
  <si>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</si>
  <si>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</si>
  <si>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</si>
  <si>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</si>
  <si>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</si>
  <si>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</si>
  <si>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</si>
  <si>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</si>
  <si>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</si>
  <si>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</si>
  <si>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</si>
  <si>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</si>
  <si>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</si>
  <si>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</si>
  <si>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</si>
  <si>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</si>
  <si>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</si>
  <si>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</si>
  <si>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</si>
  <si>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</si>
  <si>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</si>
  <si>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</si>
  <si>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</si>
  <si>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</si>
  <si>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</si>
  <si>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</si>
  <si>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</si>
  <si>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</si>
  <si>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</si>
  <si>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</si>
  <si>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</si>
  <si>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</si>
  <si>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</si>
  <si>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</si>
  <si>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</si>
  <si>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</si>
  <si>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</si>
  <si>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</si>
  <si>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</si>
  <si>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</si>
  <si>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</si>
  <si>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</si>
  <si>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</si>
  <si>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</si>
  <si>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</si>
  <si>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</si>
  <si>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</si>
  <si>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</si>
  <si>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</si>
  <si>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</si>
  <si>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</si>
  <si>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</si>
  <si>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</si>
  <si>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</si>
  <si>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</si>
  <si>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</si>
  <si>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</si>
  <si>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</si>
  <si>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</si>
  <si>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</si>
  <si>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</si>
  <si>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</si>
  <si>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</si>
  <si>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</si>
  <si>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</si>
  <si>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</si>
  <si>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</si>
  <si>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</si>
  <si>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</si>
  <si>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</si>
  <si>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</si>
  <si>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</si>
  <si>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</si>
  <si>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</si>
  <si>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</si>
  <si>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</si>
  <si>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</si>
  <si>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</si>
  <si>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</si>
  <si>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</si>
  <si>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</si>
  <si>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</si>
  <si>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</si>
  <si>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</si>
  <si>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</si>
  <si>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</si>
  <si>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</si>
  <si>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</si>
  <si>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</si>
  <si>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</si>
  <si>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</si>
  <si>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</si>
  <si>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</si>
  <si>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</si>
  <si>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</si>
  <si>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</si>
  <si>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</si>
  <si>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</si>
  <si>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</si>
  <si>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</si>
  <si>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</si>
  <si>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</si>
  <si>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</si>
  <si>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</si>
  <si>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</si>
  <si>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</si>
  <si>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</si>
  <si>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</si>
  <si>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</si>
  <si>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</si>
  <si>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</si>
  <si>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</si>
  <si>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</si>
  <si>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</si>
  <si>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</si>
  <si>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</si>
  <si>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</si>
  <si>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</si>
  <si>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</si>
  <si>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</si>
  <si>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</si>
  <si>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</si>
  <si>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</si>
  <si>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</si>
  <si>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</si>
  <si>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</si>
  <si>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</si>
  <si>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</si>
  <si>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</si>
  <si>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</si>
  <si>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</si>
  <si>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</si>
  <si>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</si>
  <si>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</si>
  <si>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</si>
  <si>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</si>
  <si>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</si>
  <si>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</si>
  <si>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</si>
  <si>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</si>
  <si>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</si>
  <si>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</si>
  <si>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</si>
  <si>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</si>
  <si>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</si>
  <si>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</si>
  <si>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</si>
  <si>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</si>
  <si>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</si>
  <si>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</si>
  <si>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</si>
  <si>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</si>
  <si>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</si>
  <si>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</si>
  <si>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</si>
  <si>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</si>
  <si>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</si>
  <si>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</si>
  <si>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</si>
  <si>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</si>
  <si>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</si>
  <si>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</si>
  <si>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</si>
  <si>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</si>
  <si>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</si>
  <si>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</si>
  <si>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</si>
  <si>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</si>
  <si>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</si>
  <si>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</si>
  <si>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</si>
  <si>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</si>
  <si>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</si>
  <si>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</si>
  <si>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</si>
  <si>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</si>
  <si>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</si>
  <si>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</si>
  <si>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</si>
  <si>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</si>
  <si>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</si>
  <si>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</si>
  <si>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</si>
  <si>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</si>
  <si>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</si>
  <si>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</si>
  <si>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</si>
  <si>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</si>
  <si>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</si>
  <si>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</si>
  <si>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</si>
  <si>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</si>
  <si>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</si>
  <si>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</si>
  <si>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</si>
  <si>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</si>
  <si>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</si>
  <si>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</si>
  <si>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</si>
  <si>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</si>
  <si>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</si>
  <si>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</si>
  <si>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</si>
  <si>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</si>
  <si>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</si>
  <si>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</si>
  <si>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</si>
  <si>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</si>
  <si>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</si>
  <si>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</si>
  <si>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</si>
  <si>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</si>
  <si>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</si>
  <si>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</si>
  <si>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</si>
  <si>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</si>
  <si>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</si>
  <si>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</si>
  <si>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</si>
  <si>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</si>
  <si>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</si>
  <si>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</si>
  <si>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</si>
  <si>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</si>
  <si>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</si>
  <si>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</si>
  <si>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</si>
  <si>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</si>
  <si>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</si>
  <si>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</si>
  <si>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</si>
  <si>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</si>
  <si>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</si>
  <si>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</si>
  <si>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</si>
  <si>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</si>
  <si>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</si>
  <si>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</si>
  <si>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</si>
  <si>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</si>
  <si>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</si>
  <si>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</si>
  <si>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</si>
  <si>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</si>
  <si>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</si>
  <si>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</si>
  <si>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</si>
  <si>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</si>
  <si>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</si>
  <si>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</si>
  <si>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</si>
  <si>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</si>
  <si>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</si>
  <si>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</si>
  <si>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</si>
  <si>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</si>
  <si>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</si>
  <si>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</si>
  <si>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</si>
  <si>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</si>
  <si>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</si>
  <si>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</si>
  <si>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</si>
  <si>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</si>
  <si>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</si>
  <si>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</si>
  <si>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</si>
  <si>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</si>
  <si>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</si>
  <si>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</si>
  <si>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</si>
  <si>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</si>
  <si>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</si>
  <si>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</si>
  <si>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</si>
  <si>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</si>
  <si>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</si>
  <si>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</si>
  <si>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</si>
  <si>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</si>
  <si>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</si>
  <si>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</si>
  <si>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</si>
  <si>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</si>
  <si>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</si>
  <si>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</si>
  <si>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</si>
  <si>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</si>
  <si>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</si>
  <si>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</si>
  <si>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</si>
  <si>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</si>
  <si>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</si>
  <si>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</si>
  <si>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</si>
  <si>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</si>
  <si>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</si>
  <si>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</si>
  <si>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</si>
  <si>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</si>
  <si>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</si>
  <si>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</si>
  <si>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</si>
  <si>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</si>
  <si>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</si>
  <si>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</si>
  <si>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</si>
  <si>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</si>
  <si>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</si>
  <si>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</si>
  <si>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</si>
  <si>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</si>
  <si>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</si>
  <si>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</si>
  <si>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</si>
  <si>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</si>
  <si>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</si>
  <si>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</si>
  <si>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</si>
  <si>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</si>
  <si>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</si>
  <si>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</si>
  <si>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</si>
  <si>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</si>
  <si>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</si>
  <si>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</si>
  <si>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</si>
  <si>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</si>
  <si>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</si>
  <si>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</si>
  <si>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</si>
  <si>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</si>
  <si>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</si>
  <si>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</si>
  <si>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</si>
  <si>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</si>
  <si>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</si>
  <si>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</si>
  <si>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</si>
  <si>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</si>
  <si>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</si>
  <si>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</si>
  <si>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</si>
  <si>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</si>
  <si>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</si>
  <si>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</si>
  <si>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</si>
  <si>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</si>
  <si>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</si>
  <si>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</si>
  <si>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</si>
  <si>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</si>
  <si>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</si>
  <si>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</si>
  <si>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</si>
  <si>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</si>
  <si>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</si>
  <si>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</si>
  <si>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</si>
  <si>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</si>
  <si>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</si>
  <si>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</si>
  <si>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</si>
  <si>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</si>
  <si>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</si>
  <si>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</si>
  <si>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</si>
  <si>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</si>
  <si>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</si>
  <si>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</si>
  <si>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</si>
  <si>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</si>
  <si>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</si>
  <si>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</si>
  <si>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</si>
  <si>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</si>
  <si>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</si>
  <si>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</si>
  <si>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</si>
  <si>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</si>
  <si>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</si>
  <si>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</si>
  <si>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</si>
  <si>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</si>
  <si>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</si>
  <si>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</si>
  <si>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</si>
  <si>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</si>
  <si>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</si>
  <si>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</si>
  <si>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</si>
  <si>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</si>
  <si>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</si>
  <si>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</si>
  <si>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</si>
  <si>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</si>
  <si>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</si>
  <si>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</si>
  <si>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</si>
  <si>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</si>
  <si>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</si>
  <si>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</si>
  <si>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</si>
  <si>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</si>
  <si>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</si>
  <si>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</si>
  <si>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</si>
  <si>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</si>
  <si>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</si>
  <si>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</si>
  <si>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</si>
  <si>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</si>
  <si>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</si>
  <si>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</si>
  <si>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</si>
  <si>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</si>
  <si>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</si>
  <si>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</si>
  <si>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</si>
  <si>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</si>
  <si>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</si>
  <si>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</si>
  <si>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</si>
  <si>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</si>
  <si>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</si>
  <si>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</si>
  <si>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</si>
  <si>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</si>
  <si>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</si>
  <si>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</si>
  <si>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</si>
  <si>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</si>
  <si>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</si>
  <si>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</si>
  <si>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</si>
  <si>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</si>
  <si>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</si>
  <si>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</si>
  <si>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</si>
  <si>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</si>
  <si>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</si>
  <si>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</si>
  <si>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</si>
  <si>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</si>
  <si>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</si>
  <si>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</si>
  <si>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</si>
  <si>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</si>
  <si>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</si>
  <si>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</si>
  <si>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</si>
  <si>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</si>
  <si>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</si>
  <si>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</si>
  <si>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</si>
  <si>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</si>
  <si>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</si>
  <si>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</si>
  <si>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</si>
  <si>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</si>
  <si>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</si>
  <si>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</si>
  <si>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</si>
  <si>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</si>
  <si>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</si>
  <si>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</si>
  <si>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</si>
  <si>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</si>
  <si>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</si>
  <si>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</si>
  <si>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</si>
  <si>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</si>
  <si>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</si>
  <si>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</si>
  <si>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</si>
  <si>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</si>
  <si>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</si>
  <si>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</si>
  <si>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</si>
  <si>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</si>
  <si>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</si>
  <si>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</si>
  <si>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</si>
  <si>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</si>
  <si>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</si>
  <si>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</si>
  <si>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</si>
  <si>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</si>
  <si>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</si>
  <si>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</si>
  <si>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</si>
  <si>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</si>
  <si>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</si>
  <si>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</si>
  <si>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</si>
  <si>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</si>
  <si>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</si>
  <si>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</si>
  <si>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</si>
  <si>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</si>
  <si>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</si>
  <si>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</si>
  <si>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</si>
  <si>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</si>
  <si>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</si>
  <si>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</si>
  <si>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</si>
  <si>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</si>
  <si>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</si>
  <si>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</si>
  <si>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</si>
  <si>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</si>
  <si>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</si>
  <si>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</si>
  <si>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</si>
  <si>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</si>
  <si>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</si>
  <si>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</si>
  <si>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</si>
  <si>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</si>
  <si>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</si>
  <si>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</si>
  <si>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</si>
  <si>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</si>
  <si>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</si>
  <si>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</si>
  <si>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</si>
  <si>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</si>
  <si>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</si>
  <si>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</si>
  <si>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</si>
  <si>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</si>
  <si>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</si>
  <si>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</si>
  <si>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</si>
  <si>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</si>
  <si>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</si>
  <si>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</si>
  <si>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</si>
  <si>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</si>
  <si>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</si>
  <si>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</si>
  <si>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</si>
  <si>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</si>
  <si>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</si>
  <si>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</si>
  <si>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</si>
  <si>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</si>
  <si>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</si>
  <si>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</si>
  <si>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</si>
  <si>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</si>
  <si>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</si>
  <si>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</si>
  <si>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</si>
  <si>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</si>
  <si>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</si>
  <si>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</si>
  <si>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</si>
  <si>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</si>
  <si>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</si>
  <si>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</si>
  <si>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</si>
  <si>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</si>
  <si>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</si>
  <si>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</si>
  <si>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</si>
  <si>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</si>
  <si>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</si>
  <si>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</si>
  <si>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</si>
  <si>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</si>
  <si>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</si>
  <si>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</si>
  <si>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</si>
  <si>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</si>
  <si>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</si>
  <si>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</si>
  <si>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</si>
  <si>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</si>
  <si>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</si>
  <si>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</si>
  <si>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</si>
  <si>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</si>
  <si>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</si>
  <si>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</si>
  <si>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</si>
  <si>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</si>
  <si>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</si>
  <si>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</si>
  <si>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</si>
  <si>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</si>
  <si>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</si>
  <si>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</si>
  <si>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</si>
  <si>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</si>
  <si>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</si>
  <si>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</si>
  <si>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</si>
  <si>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</si>
  <si>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</si>
  <si>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</si>
  <si>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</si>
  <si>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</si>
  <si>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</si>
  <si>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</si>
  <si>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</si>
  <si>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</si>
  <si>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</si>
  <si>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</si>
  <si>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</si>
  <si>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</si>
  <si>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</si>
  <si>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</si>
  <si>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</si>
  <si>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</si>
  <si>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</si>
  <si>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</si>
  <si>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</si>
  <si>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</si>
  <si>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</si>
  <si>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</si>
  <si>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</si>
  <si>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</si>
  <si>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</si>
  <si>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</si>
  <si>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</si>
  <si>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</si>
  <si>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</si>
  <si>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</si>
  <si>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</si>
  <si>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</si>
  <si>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</si>
  <si>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</si>
  <si>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</si>
  <si>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</si>
  <si>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</si>
  <si>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</si>
  <si>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</si>
  <si>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</si>
  <si>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</si>
  <si>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</si>
  <si>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</si>
  <si>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</si>
  <si>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</si>
  <si>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</si>
  <si>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</si>
  <si>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</si>
  <si>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</si>
  <si>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</si>
  <si>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</si>
  <si>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</si>
  <si>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</si>
  <si>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</si>
  <si>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</si>
  <si>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</si>
  <si>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</si>
  <si>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</si>
  <si>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</si>
  <si>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</si>
  <si>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</si>
  <si>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</si>
  <si>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</si>
  <si>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</si>
  <si>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</si>
  <si>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</si>
  <si>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</si>
  <si>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</si>
  <si>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</si>
  <si>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</si>
  <si>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</si>
  <si>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</si>
  <si>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</si>
  <si>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</si>
  <si>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</si>
  <si>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</si>
  <si>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</si>
  <si>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</si>
  <si>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</si>
  <si>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</si>
  <si>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</si>
  <si>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</si>
  <si>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</si>
  <si>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</si>
  <si>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</si>
  <si>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</si>
  <si>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</si>
  <si>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</si>
  <si>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</si>
  <si>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</si>
  <si>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</si>
  <si>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</si>
  <si>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</si>
  <si>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</si>
  <si>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</si>
  <si>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</si>
  <si>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</si>
  <si>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</si>
  <si>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</si>
  <si>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</si>
  <si>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</si>
  <si>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</si>
  <si>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</si>
  <si>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</si>
  <si>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</si>
  <si>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</si>
  <si>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</si>
  <si>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</si>
  <si>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</si>
  <si>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</si>
  <si>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</si>
  <si>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</si>
  <si>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</si>
  <si>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</si>
  <si>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</si>
  <si>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</si>
  <si>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</si>
  <si>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</si>
  <si>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</si>
  <si>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</si>
  <si>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</si>
  <si>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</si>
  <si>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</si>
  <si>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</si>
  <si>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</si>
  <si>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</si>
  <si>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</si>
  <si>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</si>
  <si>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</si>
  <si>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</si>
  <si>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</si>
  <si>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</si>
  <si>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</si>
  <si>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</si>
  <si>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</si>
  <si>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</si>
  <si>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</si>
  <si>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</si>
  <si>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</si>
  <si>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</si>
  <si>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</si>
  <si>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</si>
  <si>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</si>
  <si>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</si>
  <si>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</si>
  <si>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</si>
  <si>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</si>
  <si>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</si>
  <si>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</si>
  <si>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</si>
  <si>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</si>
  <si>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</si>
  <si>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</si>
  <si>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</si>
  <si>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</si>
  <si>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</si>
  <si>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</si>
  <si>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</si>
  <si>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</si>
  <si>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</si>
  <si>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</si>
  <si>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</si>
  <si>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</si>
  <si>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</si>
  <si>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</si>
  <si>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</si>
  <si>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</si>
  <si>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</si>
  <si>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</si>
  <si>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</si>
  <si>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</si>
  <si>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</si>
  <si>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</si>
  <si>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</si>
  <si>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</si>
  <si>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</si>
  <si>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</si>
  <si>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</si>
  <si>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</si>
  <si>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</si>
  <si>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</si>
  <si>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</si>
  <si>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</si>
  <si>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</si>
  <si>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</si>
  <si>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</si>
  <si>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</si>
  <si>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</si>
  <si>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</si>
  <si>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</si>
  <si>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</si>
  <si>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</si>
  <si>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</si>
  <si>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</si>
  <si>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</si>
  <si>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</si>
  <si>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</si>
  <si>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</si>
  <si>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</si>
  <si>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</si>
  <si>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</si>
  <si>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</si>
  <si>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</si>
  <si>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</si>
  <si>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</si>
  <si>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</si>
  <si>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</si>
  <si>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</si>
  <si>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</si>
  <si>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</si>
  <si>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</si>
  <si>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</si>
  <si>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</si>
  <si>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</si>
  <si>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</si>
  <si>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</si>
  <si>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</si>
  <si>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</si>
  <si>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</si>
  <si>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</si>
  <si>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</si>
  <si>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</si>
  <si>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</si>
  <si>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</si>
  <si>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</si>
  <si>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</si>
  <si>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</si>
  <si>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</si>
  <si>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</si>
  <si>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</si>
  <si>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</si>
  <si>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</si>
  <si>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</si>
  <si>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</si>
  <si>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</si>
  <si>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</si>
  <si>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</si>
  <si>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</si>
  <si>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</si>
  <si>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</si>
  <si>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</si>
  <si>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</si>
  <si>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</si>
  <si>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</si>
  <si>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</si>
  <si>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</si>
  <si>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</si>
  <si>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</si>
  <si>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</si>
  <si>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</si>
  <si>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</si>
  <si>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</si>
  <si>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</si>
  <si>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</si>
  <si>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</si>
  <si>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</si>
  <si>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</si>
  <si>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</si>
  <si>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</si>
  <si>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</si>
  <si>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</si>
  <si>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</si>
  <si>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</si>
  <si>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</si>
  <si>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</si>
  <si>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</si>
  <si>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</si>
  <si>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</si>
  <si>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</si>
  <si>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</si>
  <si>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</si>
  <si>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</si>
  <si>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</si>
  <si>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</si>
  <si>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</si>
  <si>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</si>
  <si>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</si>
  <si>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</si>
  <si>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</si>
  <si>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</si>
  <si>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</si>
  <si>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</si>
  <si>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</si>
  <si>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</si>
  <si>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</si>
  <si>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</si>
  <si>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</si>
  <si>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</si>
  <si>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</si>
  <si>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</si>
  <si>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</si>
  <si>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</si>
  <si>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</si>
  <si>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</si>
  <si>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</si>
  <si>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</si>
  <si>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</si>
  <si>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</si>
  <si>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</si>
  <si>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</si>
  <si>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</si>
  <si>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</si>
  <si>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</si>
  <si>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</si>
  <si>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</si>
  <si>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</si>
  <si>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</si>
  <si>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</si>
  <si>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</si>
  <si>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</si>
  <si>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</si>
  <si>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</si>
  <si>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</si>
  <si>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</si>
  <si>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</si>
  <si>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</si>
  <si>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</si>
  <si>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</si>
  <si>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</si>
  <si>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</si>
  <si>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</si>
  <si>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</si>
  <si>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</si>
  <si>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</si>
  <si>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</si>
  <si>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</si>
  <si>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</si>
  <si>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</si>
  <si>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</si>
  <si>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</si>
  <si>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</si>
  <si>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</si>
  <si>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</si>
  <si>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</si>
  <si>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</si>
  <si>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</si>
  <si>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</si>
  <si>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</si>
  <si>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</si>
  <si>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</si>
  <si>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</si>
  <si>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</si>
  <si>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</si>
  <si>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</si>
  <si>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</si>
  <si>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</si>
  <si>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</si>
  <si>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</si>
  <si>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</si>
  <si>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</si>
  <si>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</si>
  <si>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</si>
  <si>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</si>
  <si>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</si>
  <si>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</si>
  <si>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</si>
  <si>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</si>
  <si>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</si>
  <si>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</si>
  <si>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</si>
  <si>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</si>
  <si>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</si>
  <si>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</si>
  <si>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</si>
  <si>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</si>
  <si>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</si>
  <si>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</si>
  <si>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</si>
  <si>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</si>
  <si>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</si>
  <si>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</si>
  <si>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</si>
  <si>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</si>
  <si>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</si>
  <si>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</si>
  <si>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</si>
  <si>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</si>
  <si>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</si>
  <si>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</si>
  <si>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</si>
  <si>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</si>
  <si>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</si>
  <si>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</si>
  <si>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</si>
  <si>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</si>
  <si>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</si>
  <si>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</si>
  <si>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</si>
  <si>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</si>
  <si>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</si>
  <si>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</si>
  <si>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</si>
  <si>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</si>
  <si>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</si>
  <si>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</si>
  <si>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</si>
  <si>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</si>
  <si>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</si>
  <si>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</si>
  <si>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</si>
  <si>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</si>
  <si>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</si>
  <si>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</si>
  <si>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</si>
  <si>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</si>
  <si>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</si>
  <si>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</si>
  <si>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</si>
  <si>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</si>
  <si>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</si>
  <si>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</si>
  <si>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</si>
  <si>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</si>
  <si>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</si>
  <si>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</si>
  <si>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</si>
  <si>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</si>
  <si>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</si>
  <si>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</si>
  <si>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</si>
  <si>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</si>
  <si>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</si>
  <si>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</si>
  <si>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</si>
  <si>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</si>
  <si>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</si>
  <si>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</si>
  <si>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</si>
  <si>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</si>
  <si>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</si>
  <si>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</si>
  <si>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</si>
  <si>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</si>
  <si>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</si>
  <si>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</si>
  <si>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</si>
  <si>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</si>
  <si>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</si>
  <si>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</si>
  <si>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</si>
  <si>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</si>
  <si>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</si>
  <si>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</si>
  <si>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</si>
  <si>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</si>
  <si>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</si>
  <si>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</si>
  <si>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</si>
  <si>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</si>
  <si>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</si>
  <si>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</si>
  <si>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</si>
  <si>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</si>
  <si>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</si>
  <si>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</si>
  <si>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</si>
  <si>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</si>
  <si>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</si>
  <si>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</si>
  <si>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</si>
  <si>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</si>
  <si>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</si>
  <si>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</si>
  <si>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</si>
  <si>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</si>
  <si>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</si>
  <si>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</si>
  <si>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</si>
  <si>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</si>
  <si>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</si>
  <si>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</si>
  <si>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</si>
  <si>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</si>
  <si>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</si>
  <si>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</si>
  <si>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</si>
  <si>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</si>
  <si>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</si>
  <si>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</si>
  <si>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</si>
  <si>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</si>
  <si>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</si>
  <si>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</si>
  <si>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</si>
  <si>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</si>
  <si>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</si>
  <si>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</si>
  <si>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</si>
  <si>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</si>
  <si>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</si>
  <si>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</si>
  <si>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</si>
  <si>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</si>
  <si>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</si>
  <si>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</si>
  <si>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</si>
  <si>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</si>
  <si>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</si>
  <si>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</si>
  <si>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</si>
  <si>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</si>
  <si>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</si>
  <si>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</si>
  <si>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</si>
  <si>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</si>
  <si>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</si>
  <si>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</si>
  <si>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</si>
  <si>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</si>
  <si>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</si>
  <si>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</si>
  <si>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</si>
  <si>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</si>
  <si>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</si>
  <si>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</si>
  <si>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</si>
  <si>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</si>
  <si>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</si>
  <si>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</si>
  <si>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</si>
  <si>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</si>
  <si>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</si>
  <si>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</si>
  <si>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</si>
  <si>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</si>
  <si>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</si>
  <si>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</si>
  <si>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</si>
  <si>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</si>
  <si>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</si>
  <si>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</si>
  <si>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</si>
  <si>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</si>
  <si>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</si>
  <si>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</si>
  <si>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</si>
  <si>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</si>
  <si>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</si>
  <si>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</si>
  <si>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</si>
  <si>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</si>
  <si>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</si>
  <si>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</si>
  <si>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</si>
  <si>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</si>
  <si>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</si>
  <si>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</si>
  <si>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</si>
  <si>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</si>
  <si>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</si>
  <si>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</si>
  <si>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</si>
  <si>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</si>
  <si>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</si>
  <si>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</si>
  <si>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</si>
  <si>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</si>
  <si>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</si>
  <si>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</si>
  <si>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</si>
  <si>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</si>
  <si>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</si>
  <si>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</si>
  <si>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</si>
  <si>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</si>
  <si>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</si>
  <si>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</si>
  <si>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</si>
  <si>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</si>
  <si>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</si>
  <si>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</si>
  <si>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</si>
  <si>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</si>
  <si>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</si>
  <si>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</si>
  <si>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</si>
  <si>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</si>
  <si>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</si>
  <si>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</si>
  <si>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</si>
  <si>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</si>
  <si>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</si>
  <si>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</si>
  <si>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</si>
  <si>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</si>
  <si>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</si>
  <si>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</si>
  <si>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</si>
  <si>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</si>
  <si>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</si>
  <si>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</si>
  <si>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</si>
  <si>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</si>
  <si>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</si>
  <si>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</si>
  <si>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</si>
  <si>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</si>
  <si>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</si>
  <si>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</si>
  <si>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</si>
  <si>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</si>
  <si>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</si>
  <si>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</si>
  <si>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</si>
  <si>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</si>
  <si>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</si>
  <si>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</si>
  <si>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</si>
  <si>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</si>
  <si>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</si>
  <si>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</si>
  <si>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</si>
  <si>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</si>
  <si>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</si>
  <si>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</si>
  <si>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</si>
  <si>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</si>
  <si>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</si>
  <si>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</si>
  <si>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</si>
  <si>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</si>
  <si>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</si>
  <si>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</si>
  <si>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</si>
  <si>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</si>
  <si>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</si>
  <si>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</si>
  <si>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</si>
  <si>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</si>
  <si>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</si>
  <si>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</si>
  <si>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</si>
  <si>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</si>
  <si>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</si>
  <si>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</si>
  <si>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</si>
  <si>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</si>
  <si>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</si>
  <si>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</si>
  <si>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</si>
  <si>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</si>
  <si>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</si>
  <si>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</si>
  <si>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</si>
  <si>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</si>
  <si>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</si>
  <si>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</si>
  <si>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</si>
  <si>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</si>
  <si>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</si>
  <si>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</si>
  <si>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</si>
  <si>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</si>
  <si>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</si>
  <si>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</si>
  <si>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</si>
  <si>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</si>
  <si>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</si>
  <si>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</si>
  <si>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</si>
  <si>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</si>
  <si>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</si>
  <si>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</si>
  <si>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</si>
  <si>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</si>
  <si>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</si>
  <si>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</si>
  <si>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</si>
  <si>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</si>
  <si>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</si>
  <si>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</si>
  <si>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</si>
  <si>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</si>
  <si>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</si>
  <si>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</si>
  <si>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</si>
  <si>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</si>
  <si>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</si>
  <si>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</si>
  <si>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</si>
  <si>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</si>
  <si>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</si>
  <si>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</si>
  <si>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</si>
  <si>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</si>
  <si>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</si>
  <si>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</si>
  <si>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</si>
  <si>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</si>
  <si>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</si>
  <si>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</si>
  <si>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</si>
  <si>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</si>
  <si>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</si>
  <si>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</si>
  <si>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</si>
  <si>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</si>
  <si>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</si>
  <si>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</si>
  <si>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</si>
  <si>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</si>
  <si>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</si>
  <si>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</si>
  <si>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</si>
  <si>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</si>
  <si>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</si>
  <si>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</si>
  <si>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</si>
  <si>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</si>
  <si>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</si>
  <si>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</si>
  <si>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</si>
  <si>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</si>
  <si>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</si>
  <si>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</si>
  <si>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</si>
  <si>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</si>
  <si>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</si>
  <si>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</si>
  <si>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</si>
  <si>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</si>
  <si>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</si>
  <si>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</si>
  <si>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</si>
  <si>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</si>
  <si>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</si>
  <si>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</si>
  <si>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</si>
  <si>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</si>
  <si>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</si>
  <si>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</si>
  <si>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</si>
  <si>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</si>
  <si>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</si>
  <si>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</si>
  <si>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</si>
  <si>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</si>
  <si>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</si>
  <si>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</si>
  <si>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</si>
  <si>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</si>
  <si>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</si>
  <si>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</si>
  <si>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</si>
  <si>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</si>
  <si>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</si>
  <si>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</si>
  <si>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</si>
  <si>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</si>
  <si>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</si>
  <si>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</si>
  <si>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</si>
  <si>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</si>
  <si>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</si>
  <si>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</si>
  <si>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</si>
  <si>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</si>
  <si>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</si>
  <si>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</si>
  <si>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</si>
  <si>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</si>
  <si>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</si>
  <si>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</si>
  <si>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</si>
  <si>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</si>
  <si>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</si>
  <si>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</si>
  <si>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</si>
  <si>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</si>
  <si>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</si>
  <si>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</si>
  <si>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</si>
  <si>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</si>
  <si>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</si>
  <si>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</si>
  <si>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</si>
  <si>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</si>
  <si>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</si>
  <si>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</si>
  <si>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</si>
  <si>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</si>
  <si>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</si>
  <si>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</si>
  <si>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</si>
  <si>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</si>
  <si>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</si>
  <si>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</si>
  <si>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</si>
  <si>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</si>
  <si>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</si>
  <si>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</si>
  <si>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</si>
  <si>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</si>
  <si>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</si>
  <si>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</si>
  <si>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</si>
  <si>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</si>
  <si>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</si>
  <si>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</si>
  <si>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</si>
  <si>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</si>
  <si>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</si>
  <si>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</si>
  <si>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</si>
  <si>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</si>
  <si>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</si>
  <si>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</si>
  <si>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</si>
  <si>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</si>
  <si>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</si>
  <si>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</si>
  <si>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</si>
  <si>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</si>
  <si>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</si>
  <si>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</si>
  <si>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</si>
  <si>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</si>
  <si>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</si>
  <si>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</si>
  <si>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</si>
  <si>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</si>
  <si>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</si>
  <si>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</si>
  <si>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</si>
  <si>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</si>
  <si>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</si>
  <si>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</si>
  <si>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</si>
  <si>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</si>
  <si>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</si>
  <si>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</si>
  <si>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</si>
  <si>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</si>
  <si>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</si>
  <si>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</si>
  <si>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</si>
  <si>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</si>
  <si>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</si>
  <si>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</si>
  <si>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</si>
  <si>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</si>
  <si>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</si>
  <si>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</si>
  <si>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</si>
  <si>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</si>
  <si>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</si>
  <si>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</si>
  <si>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</si>
  <si>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</si>
  <si>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</si>
  <si>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</si>
  <si>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</si>
  <si>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</si>
  <si>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</si>
  <si>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</si>
  <si>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</si>
  <si>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</si>
  <si>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</si>
  <si>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</si>
  <si>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</si>
  <si>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</si>
  <si>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</si>
  <si>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</si>
  <si>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</si>
  <si>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</si>
  <si>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</si>
  <si>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</si>
  <si>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</si>
  <si>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</si>
  <si>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</si>
  <si>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</si>
  <si>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</si>
  <si>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</si>
  <si>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</si>
  <si>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</si>
  <si>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</si>
  <si>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</si>
  <si>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</si>
  <si>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</si>
  <si>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</si>
  <si>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</si>
  <si>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</si>
  <si>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</si>
  <si>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</si>
  <si>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</si>
  <si>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</si>
  <si>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</si>
  <si>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</si>
  <si>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</si>
  <si>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</si>
  <si>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</si>
  <si>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</si>
  <si>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</si>
  <si>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</si>
  <si>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</si>
  <si>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</si>
  <si>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</si>
  <si>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</si>
  <si>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</si>
  <si>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</si>
  <si>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</si>
  <si>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</si>
  <si>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</si>
  <si>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</si>
  <si>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</si>
  <si>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</si>
  <si>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</si>
  <si>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</si>
  <si>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</si>
  <si>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</si>
  <si>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</si>
  <si>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</si>
  <si>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</si>
  <si>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</si>
  <si>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</si>
  <si>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</si>
  <si>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</si>
  <si>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</si>
  <si>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</si>
  <si>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</si>
  <si>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</si>
  <si>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</si>
  <si>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</si>
  <si>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</si>
  <si>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</si>
  <si>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</si>
  <si>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</si>
  <si>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</si>
  <si>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</si>
  <si>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</si>
  <si>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</si>
  <si>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</si>
  <si>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</si>
  <si>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</si>
  <si>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</si>
  <si>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</si>
  <si>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</si>
  <si>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</si>
  <si>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</si>
  <si>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</si>
  <si>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</si>
  <si>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</si>
  <si>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</si>
  <si>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</si>
  <si>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</si>
  <si>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</si>
  <si>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</si>
  <si>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</si>
  <si>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</si>
  <si>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</si>
  <si>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</si>
  <si>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</si>
  <si>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</si>
  <si>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</si>
  <si>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</si>
  <si>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</si>
  <si>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</si>
  <si>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</si>
  <si>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</si>
  <si>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</si>
  <si>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</si>
  <si>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</si>
  <si>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</si>
  <si>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</si>
  <si>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</si>
  <si>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</si>
  <si>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</si>
  <si>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</si>
  <si>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</si>
  <si>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</si>
  <si>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</si>
  <si>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</si>
  <si>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</si>
  <si>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</si>
  <si>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</si>
  <si>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</si>
  <si>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</si>
  <si>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</si>
  <si>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</si>
  <si>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</si>
  <si>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</si>
  <si>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</si>
  <si>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</si>
  <si>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</si>
  <si>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</si>
  <si>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</si>
  <si>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</si>
  <si>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</si>
  <si>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</si>
  <si>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</si>
  <si>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</si>
  <si>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</si>
  <si>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</si>
  <si>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</si>
  <si>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</si>
  <si>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</si>
  <si>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</si>
  <si>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</si>
  <si>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</si>
  <si>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</si>
  <si>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</si>
  <si>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</si>
  <si>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</si>
  <si>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</si>
  <si>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</si>
  <si>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</si>
  <si>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</si>
  <si>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</si>
  <si>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</si>
  <si>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</si>
  <si>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</si>
  <si>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</si>
  <si>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</si>
  <si>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</si>
  <si>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</si>
  <si>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</si>
  <si>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</si>
  <si>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</si>
  <si>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</si>
  <si>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</si>
  <si>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</si>
  <si>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</si>
  <si>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</si>
  <si>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</si>
  <si>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</si>
  <si>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</si>
  <si>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</si>
  <si>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</si>
  <si>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</si>
  <si>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</si>
  <si>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</si>
  <si>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</si>
  <si>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</si>
  <si>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</si>
  <si>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</si>
  <si>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</si>
  <si>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</si>
  <si>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</si>
  <si>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</si>
  <si>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</si>
  <si>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</si>
  <si>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</si>
  <si>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</si>
  <si>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</si>
  <si>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</si>
  <si>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</si>
  <si>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</si>
  <si>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</si>
  <si>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</si>
  <si>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</si>
  <si>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</si>
  <si>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</si>
  <si>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</si>
  <si>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</si>
  <si>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</si>
  <si>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</si>
  <si>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</si>
  <si>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</si>
  <si>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</si>
  <si>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</si>
  <si>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</si>
  <si>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</si>
  <si>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</si>
  <si>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</si>
  <si>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</si>
  <si>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</si>
  <si>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</si>
  <si>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</si>
  <si>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</si>
  <si>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</si>
  <si>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</si>
  <si>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</si>
  <si>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</si>
  <si>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</si>
  <si>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</si>
  <si>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</si>
  <si>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</si>
  <si>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</si>
  <si>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</si>
  <si>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</si>
  <si>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</si>
  <si>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</si>
  <si>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</si>
  <si>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</si>
  <si>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</si>
  <si>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</si>
  <si>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</si>
  <si>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</si>
  <si>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</si>
  <si>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</si>
  <si>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</si>
  <si>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</si>
  <si>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</si>
  <si>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</si>
  <si>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</si>
  <si>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</si>
  <si>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</si>
  <si>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</si>
  <si>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</si>
  <si>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</si>
  <si>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</si>
  <si>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</si>
  <si>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</si>
  <si>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</si>
  <si>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</si>
  <si>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</si>
  <si>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</si>
  <si>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</si>
  <si>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</si>
  <si>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</si>
  <si>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</si>
  <si>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</si>
  <si>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</si>
  <si>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</si>
  <si>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</si>
  <si>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</si>
  <si>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</si>
  <si>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</si>
  <si>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</si>
  <si>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</si>
  <si>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</si>
  <si>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</si>
  <si>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</si>
  <si>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</si>
  <si>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</si>
  <si>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</si>
  <si>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</si>
  <si>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</si>
  <si>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</si>
  <si>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</si>
  <si>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</si>
  <si>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</si>
  <si>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</si>
  <si>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</si>
  <si>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</si>
  <si>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</si>
  <si>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</si>
  <si>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</si>
  <si>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</si>
  <si>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</si>
  <si>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</si>
  <si>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</si>
  <si>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</si>
  <si>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</si>
  <si>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</si>
  <si>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</si>
  <si>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</si>
  <si>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</si>
  <si>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</si>
  <si>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</si>
  <si>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</si>
  <si>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</si>
  <si>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</si>
  <si>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</si>
  <si>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</si>
  <si>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</si>
  <si>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</si>
  <si>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</si>
  <si>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</si>
  <si>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</si>
  <si>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</si>
  <si>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</si>
  <si>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</si>
  <si>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</si>
  <si>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</si>
  <si>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</si>
  <si>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</si>
  <si>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</si>
  <si>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</si>
  <si>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</si>
  <si>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</si>
  <si>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</si>
  <si>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</si>
  <si>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</si>
  <si>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</si>
  <si>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</si>
  <si>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</si>
  <si>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</si>
  <si>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</si>
  <si>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</si>
  <si>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</si>
  <si>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</si>
  <si>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</si>
  <si>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</si>
  <si>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</si>
  <si>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</si>
  <si>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</si>
  <si>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</si>
  <si>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</si>
  <si>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</si>
  <si>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</si>
  <si>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</si>
  <si>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</si>
  <si>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</si>
  <si>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</si>
  <si>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</si>
  <si>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</si>
  <si>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</si>
  <si>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</si>
  <si>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</si>
  <si>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</si>
  <si>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</si>
  <si>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</si>
  <si>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</si>
  <si>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</si>
  <si>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</si>
  <si>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</si>
  <si>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</si>
  <si>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</si>
  <si>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</si>
  <si>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</si>
  <si>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</si>
  <si>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</si>
  <si>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</si>
  <si>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</si>
  <si>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</si>
  <si>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</si>
  <si>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</si>
  <si>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</si>
  <si>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</si>
  <si>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</si>
  <si>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</si>
  <si>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</si>
  <si>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</si>
  <si>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</si>
  <si>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</si>
  <si>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</si>
  <si>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</si>
  <si>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</si>
  <si>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</si>
  <si>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</si>
  <si>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</si>
  <si>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</si>
  <si>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</si>
  <si>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</si>
  <si>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</si>
  <si>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</si>
  <si>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</si>
  <si>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</si>
  <si>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</si>
  <si>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</si>
  <si>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</si>
  <si>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</si>
  <si>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</si>
  <si>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</si>
  <si>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</si>
  <si>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</si>
  <si>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</si>
  <si>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</si>
  <si>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</si>
  <si>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</si>
  <si>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</si>
  <si>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</si>
  <si>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</si>
  <si>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</si>
  <si>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</si>
  <si>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</si>
  <si>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</si>
  <si>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</si>
  <si>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</si>
  <si>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</si>
  <si>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</si>
  <si>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</si>
  <si>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</si>
  <si>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</si>
  <si>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</si>
  <si>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</si>
  <si>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</si>
  <si>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</si>
  <si>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</si>
  <si>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</si>
  <si>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</si>
  <si>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</si>
  <si>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</si>
  <si>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</si>
  <si>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</si>
  <si>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</si>
  <si>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</si>
  <si>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</si>
  <si>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</si>
  <si>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</si>
  <si>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</si>
  <si>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</si>
  <si>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</si>
  <si>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</si>
  <si>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</si>
  <si>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</si>
  <si>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</si>
  <si>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</si>
  <si>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</si>
  <si>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</si>
  <si>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</si>
  <si>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</si>
  <si>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</si>
  <si>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</si>
  <si>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</si>
  <si>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</si>
  <si>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</si>
  <si>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</si>
  <si>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</si>
  <si>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</si>
  <si>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</si>
  <si>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</si>
  <si>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</si>
  <si>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</si>
  <si>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</si>
  <si>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</si>
  <si>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</si>
  <si>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</si>
  <si>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</si>
  <si>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</si>
  <si>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</si>
  <si>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</si>
  <si>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</si>
  <si>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</si>
  <si>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</si>
  <si>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</si>
  <si>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</si>
  <si>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</si>
  <si>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</si>
  <si>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</si>
  <si>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</si>
  <si>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</si>
  <si>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</si>
  <si>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</si>
  <si>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</si>
  <si>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</si>
  <si>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</si>
  <si>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</si>
  <si>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</si>
  <si>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</si>
  <si>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</si>
  <si>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</si>
  <si>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</si>
  <si>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</si>
  <si>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</si>
  <si>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</si>
  <si>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</si>
  <si>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</si>
  <si>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</si>
  <si>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</si>
  <si>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</si>
  <si>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</si>
  <si>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</si>
  <si>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</si>
  <si>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</si>
  <si>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</si>
  <si>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</si>
  <si>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</si>
  <si>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</si>
  <si>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</si>
  <si>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</si>
  <si>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</si>
  <si>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</si>
  <si>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</si>
  <si>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</si>
  <si>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</si>
  <si>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</si>
  <si>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</si>
  <si>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</si>
  <si>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</si>
  <si>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</si>
  <si>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</si>
  <si>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</si>
  <si>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</si>
  <si>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</si>
  <si>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</si>
  <si>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</si>
  <si>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</si>
  <si>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</si>
  <si>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</si>
  <si>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</si>
  <si>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</si>
  <si>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</si>
  <si>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</si>
  <si>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</si>
  <si>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</si>
  <si>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</si>
  <si>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</si>
  <si>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</si>
  <si>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</si>
  <si>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</si>
  <si>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</si>
  <si>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</si>
  <si>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</si>
  <si>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</si>
  <si>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</si>
  <si>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</si>
  <si>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</si>
  <si>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</si>
  <si>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</si>
  <si>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</si>
  <si>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</si>
  <si>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</si>
  <si>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</si>
  <si>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</si>
  <si>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</si>
  <si>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</si>
  <si>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</si>
  <si>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</si>
  <si>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</si>
  <si>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</si>
  <si>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</si>
  <si>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</si>
  <si>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</si>
  <si>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</si>
  <si>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</si>
  <si>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</si>
  <si>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</si>
  <si>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</si>
  <si>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</si>
  <si>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</si>
  <si>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</si>
  <si>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</si>
  <si>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</si>
  <si>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</si>
  <si>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</si>
  <si>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</si>
  <si>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</si>
  <si>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</si>
  <si>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</si>
  <si>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</si>
  <si>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</si>
  <si>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</si>
  <si>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</si>
  <si>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</si>
  <si>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</si>
  <si>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</si>
  <si>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</si>
  <si>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</si>
  <si>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</si>
  <si>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</si>
  <si>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</si>
  <si>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</si>
  <si>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</si>
  <si>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</si>
  <si>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</si>
  <si>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</si>
  <si>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</si>
  <si>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</si>
  <si>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</si>
  <si>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</si>
  <si>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</si>
  <si>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</si>
  <si>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</si>
  <si>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</si>
  <si>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</si>
  <si>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</si>
  <si>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</si>
  <si>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</si>
  <si>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</si>
  <si>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</si>
  <si>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</si>
  <si>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</si>
  <si>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</si>
  <si>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</si>
  <si>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</si>
  <si>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</si>
  <si>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</si>
  <si>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</si>
  <si>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</si>
  <si>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</si>
  <si>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</si>
  <si>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</si>
  <si>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</si>
  <si>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</si>
  <si>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</si>
  <si>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</si>
  <si>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</si>
  <si>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</si>
  <si>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</si>
  <si>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</si>
  <si>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</si>
  <si>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</si>
  <si>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</si>
  <si>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</si>
  <si>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</si>
  <si>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</si>
  <si>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</si>
  <si>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</si>
  <si>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</si>
  <si>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</si>
  <si>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</si>
  <si>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</si>
  <si>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</si>
  <si>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</si>
  <si>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</si>
  <si>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</si>
  <si>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</si>
  <si>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</si>
  <si>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</si>
  <si>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</si>
  <si>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</si>
  <si>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</si>
  <si>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</si>
  <si>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</si>
  <si>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</si>
  <si>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</si>
  <si>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</si>
  <si>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</si>
  <si>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</si>
  <si>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</si>
  <si>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</si>
  <si>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</si>
  <si>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</si>
  <si>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</si>
  <si>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</si>
  <si>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</si>
  <si>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</si>
  <si>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</si>
  <si>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</si>
  <si>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</si>
  <si>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</si>
  <si>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</si>
  <si>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</si>
  <si>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</si>
  <si>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</si>
  <si>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</si>
  <si>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</si>
  <si>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</si>
  <si>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</si>
  <si>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</si>
  <si>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</si>
  <si>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</si>
  <si>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</si>
  <si>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</si>
  <si>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</si>
  <si>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</si>
  <si>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</si>
  <si>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</si>
  <si>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</si>
  <si>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</si>
  <si>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</si>
  <si>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</si>
  <si>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</si>
  <si>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</si>
  <si>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</si>
  <si>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</si>
  <si>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</si>
  <si>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</si>
  <si>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</si>
  <si>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</si>
  <si>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</si>
  <si>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</si>
  <si>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</si>
  <si>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</si>
  <si>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</si>
  <si>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</si>
  <si>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</si>
  <si>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</si>
  <si>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</si>
  <si>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</si>
  <si>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</si>
  <si>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</si>
  <si>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</si>
  <si>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</si>
  <si>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</si>
  <si>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</si>
  <si>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</si>
  <si>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</si>
  <si>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</si>
  <si>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</si>
  <si>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</si>
  <si>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</si>
  <si>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</si>
  <si>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</si>
  <si>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</si>
  <si>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</si>
  <si>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</si>
  <si>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</si>
  <si>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</si>
  <si>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</si>
  <si>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</si>
  <si>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</si>
  <si>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</si>
  <si>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</si>
  <si>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</si>
  <si>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</si>
  <si>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</si>
  <si>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</si>
  <si>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</si>
  <si>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</si>
  <si>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</si>
  <si>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</si>
  <si>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</si>
  <si>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</si>
  <si>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</si>
  <si>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</si>
  <si>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</si>
  <si>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</si>
  <si>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</si>
  <si>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</si>
  <si>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</si>
  <si>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</si>
  <si>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</si>
  <si>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</si>
  <si>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</si>
  <si>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</si>
  <si>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</si>
  <si>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</si>
  <si>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</si>
  <si>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</si>
  <si>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</si>
  <si>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</si>
  <si>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</si>
  <si>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</si>
  <si>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</si>
  <si>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</si>
  <si>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</si>
  <si>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</si>
  <si>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</si>
  <si>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</si>
  <si>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</si>
  <si>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</si>
  <si>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</si>
  <si>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</si>
  <si>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</si>
  <si>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</si>
  <si>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</si>
  <si>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</si>
  <si>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</si>
  <si>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</si>
  <si>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</si>
  <si>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</si>
  <si>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</si>
  <si>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</si>
  <si>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</si>
  <si>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</si>
  <si>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</si>
  <si>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</si>
  <si>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</si>
  <si>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</si>
  <si>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</si>
  <si>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</si>
  <si>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</si>
  <si>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</si>
  <si>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</si>
  <si>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</si>
  <si>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</si>
  <si>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</si>
  <si>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</si>
  <si>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</si>
  <si>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</si>
  <si>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</si>
  <si>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</si>
  <si>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</si>
  <si>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</si>
  <si>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</si>
  <si>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</si>
  <si>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</si>
  <si>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</si>
  <si>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</si>
  <si>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</si>
  <si>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</si>
  <si>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</si>
  <si>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</si>
  <si>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</si>
  <si>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</si>
  <si>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</si>
  <si>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</si>
  <si>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</si>
  <si>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</si>
  <si>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</si>
  <si>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</si>
  <si>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</si>
  <si>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</si>
  <si>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</si>
  <si>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</si>
  <si>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</si>
  <si>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</si>
  <si>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</si>
  <si>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</si>
  <si>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</si>
  <si>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</si>
  <si>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</si>
  <si>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</si>
  <si>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</si>
  <si>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</si>
  <si>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</si>
  <si>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</si>
  <si>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</si>
  <si>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</si>
  <si>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</si>
  <si>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</si>
  <si>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</si>
  <si>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</si>
  <si>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</si>
  <si>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</si>
  <si>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</si>
  <si>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</si>
  <si>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</si>
  <si>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</si>
  <si>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</si>
  <si>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</si>
  <si>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</si>
  <si>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</si>
  <si>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</si>
  <si>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</si>
  <si>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</si>
  <si>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</si>
  <si>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</si>
  <si>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</si>
  <si>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</si>
  <si>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</si>
  <si>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</si>
  <si>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</si>
  <si>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</si>
  <si>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</si>
  <si>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</si>
  <si>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</si>
  <si>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</si>
  <si>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</si>
  <si>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</si>
  <si>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</si>
  <si>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</si>
  <si>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</si>
  <si>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</si>
  <si>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</si>
  <si>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</si>
  <si>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</si>
  <si>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</si>
  <si>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</si>
  <si>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</si>
  <si>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</si>
  <si>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</si>
  <si>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</si>
  <si>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</si>
  <si>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</si>
  <si>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</si>
  <si>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</si>
  <si>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</si>
  <si>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</si>
  <si>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</si>
  <si>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</si>
  <si>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</si>
  <si>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</si>
  <si>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</si>
  <si>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</si>
  <si>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</si>
  <si>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</si>
  <si>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</si>
  <si>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</si>
  <si>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</si>
  <si>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</si>
  <si>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</si>
  <si>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</si>
  <si>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</si>
  <si>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</si>
  <si>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</si>
  <si>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</si>
  <si>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</si>
  <si>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</si>
  <si>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</si>
  <si>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</si>
  <si>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</si>
  <si>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</si>
  <si>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</si>
  <si>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</si>
  <si>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</si>
  <si>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</si>
  <si>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</si>
  <si>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</si>
  <si>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</si>
  <si>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</si>
  <si>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</si>
  <si>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</si>
  <si>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</si>
  <si>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</si>
  <si>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</si>
  <si>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</si>
  <si>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</si>
  <si>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</si>
  <si>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</si>
  <si>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</si>
  <si>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</si>
  <si>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</si>
  <si>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</si>
  <si>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</si>
  <si>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</si>
  <si>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</si>
  <si>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</si>
  <si>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</si>
  <si>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</si>
  <si>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</si>
  <si>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</si>
  <si>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</si>
  <si>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</si>
  <si>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</si>
  <si>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</si>
  <si>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</si>
  <si>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</si>
  <si>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</si>
  <si>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</si>
  <si>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</si>
  <si>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</si>
  <si>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</si>
  <si>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</si>
  <si>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</si>
  <si>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</si>
  <si>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</si>
  <si>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</si>
  <si>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</si>
  <si>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</si>
  <si>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</si>
  <si>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</si>
  <si>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</si>
  <si>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</si>
  <si>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</si>
  <si>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</si>
  <si>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</si>
  <si>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</si>
  <si>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</si>
  <si>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</si>
  <si>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</si>
  <si>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</si>
  <si>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</si>
  <si>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</si>
  <si>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</si>
  <si>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</si>
  <si>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</si>
  <si>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</si>
  <si>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</si>
  <si>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</si>
  <si>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</si>
  <si>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</si>
  <si>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</si>
  <si>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</si>
  <si>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</si>
  <si>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</si>
  <si>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</si>
  <si>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</si>
  <si>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</si>
  <si>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</si>
  <si>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</si>
  <si>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</si>
  <si>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</si>
  <si>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</si>
  <si>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</si>
  <si>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</si>
  <si>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</si>
  <si>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</si>
  <si>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</si>
  <si>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</si>
  <si>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</si>
  <si>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</si>
  <si>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</si>
  <si>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</si>
  <si>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</si>
  <si>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</si>
  <si>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</si>
  <si>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</si>
  <si>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</si>
  <si>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</si>
  <si>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</si>
  <si>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</si>
  <si>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</si>
  <si>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</si>
  <si>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</si>
  <si>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</si>
  <si>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</si>
  <si>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</si>
  <si>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</si>
  <si>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</si>
  <si>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</si>
  <si>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</si>
  <si>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</si>
  <si>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</si>
  <si>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</si>
  <si>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</si>
  <si>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</si>
  <si>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</si>
  <si>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</si>
  <si>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</si>
  <si>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</si>
  <si>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</si>
  <si>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</si>
  <si>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</si>
  <si>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</si>
  <si>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</si>
  <si>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</si>
  <si>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</si>
  <si>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</si>
  <si>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</si>
  <si>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</si>
  <si>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</si>
  <si>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</si>
  <si>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</si>
  <si>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</si>
  <si>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</si>
  <si>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</si>
  <si>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</si>
  <si>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</si>
  <si>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</si>
  <si>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</si>
  <si>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</si>
  <si>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</si>
  <si>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</si>
  <si>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</si>
  <si>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</si>
  <si>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</si>
  <si>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</si>
  <si>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</si>
  <si>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</si>
  <si>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</si>
  <si>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</si>
  <si>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</si>
  <si>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</si>
  <si>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</si>
  <si>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</si>
  <si>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</si>
  <si>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</si>
  <si>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</si>
  <si>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</si>
  <si>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</si>
  <si>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</si>
  <si>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</si>
  <si>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</si>
  <si>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</si>
  <si>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</si>
  <si>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</si>
  <si>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</si>
  <si>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</si>
  <si>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</si>
  <si>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</si>
  <si>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</si>
  <si>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</si>
  <si>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</si>
  <si>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</si>
  <si>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</si>
  <si>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</si>
  <si>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</si>
  <si>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</si>
  <si>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</si>
  <si>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</si>
  <si>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</si>
  <si>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</si>
  <si>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</si>
  <si>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</si>
  <si>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</si>
  <si>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</si>
  <si>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</si>
  <si>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</si>
  <si>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</si>
  <si>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</si>
  <si>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</si>
  <si>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</si>
  <si>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</si>
  <si>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</si>
  <si>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</si>
  <si>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</si>
  <si>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</si>
  <si>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</si>
  <si>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</si>
  <si>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</si>
  <si>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</si>
  <si>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</si>
  <si>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</si>
  <si>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</si>
  <si>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</si>
  <si>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</si>
  <si>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</si>
  <si>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</si>
  <si>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</si>
  <si>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</si>
  <si>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</si>
  <si>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</si>
  <si>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</si>
  <si>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</si>
  <si>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</si>
  <si>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</si>
  <si>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</si>
  <si>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</si>
  <si>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</si>
  <si>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</si>
  <si>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</si>
  <si>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</si>
  <si>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</si>
  <si>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</si>
  <si>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</si>
  <si>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</si>
  <si>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</si>
  <si>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</si>
  <si>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</si>
  <si>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</si>
  <si>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</si>
  <si>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</si>
  <si>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</si>
  <si>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</si>
  <si>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</si>
  <si>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</si>
  <si>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</si>
  <si>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</si>
  <si>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</si>
  <si>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</si>
  <si>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</si>
  <si>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</si>
  <si>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</si>
  <si>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</si>
  <si>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</si>
  <si>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</si>
  <si>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</si>
  <si>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</si>
  <si>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</si>
  <si>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</si>
  <si>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</si>
  <si>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</si>
  <si>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</si>
  <si>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</si>
  <si>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</si>
  <si>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</si>
  <si>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</si>
  <si>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</si>
  <si>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</si>
  <si>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</si>
  <si>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</si>
  <si>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</si>
  <si>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</si>
  <si>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</si>
  <si>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</si>
  <si>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</si>
  <si>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</si>
  <si>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</si>
  <si>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</si>
  <si>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</si>
  <si>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</si>
  <si>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</si>
  <si>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</si>
  <si>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</si>
  <si>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</si>
  <si>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</si>
  <si>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</si>
  <si>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</si>
  <si>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</si>
  <si>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</si>
  <si>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</si>
  <si>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</si>
  <si>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</si>
  <si>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</si>
  <si>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</si>
  <si>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</si>
  <si>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</si>
  <si>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</si>
  <si>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</si>
  <si>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</si>
  <si>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</si>
  <si>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</si>
  <si>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</si>
  <si>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</si>
  <si>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</si>
  <si>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</si>
  <si>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</si>
  <si>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</si>
  <si>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</si>
  <si>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</si>
  <si>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</si>
  <si>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</si>
  <si>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</si>
  <si>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</si>
  <si>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</si>
  <si>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</si>
  <si>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</si>
  <si>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</si>
  <si>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</si>
  <si>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</si>
  <si>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</si>
  <si>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</si>
  <si>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</si>
  <si>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</si>
  <si>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</si>
  <si>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</si>
  <si>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</si>
  <si>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</si>
  <si>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</si>
  <si>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</si>
  <si>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</si>
  <si>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</si>
  <si>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</si>
  <si>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</si>
  <si>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</si>
  <si>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</si>
  <si>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</si>
  <si>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</si>
  <si>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</si>
  <si>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</si>
  <si>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</si>
  <si>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</si>
  <si>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</si>
  <si>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</si>
  <si>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</si>
  <si>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</si>
  <si>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</si>
  <si>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</si>
  <si>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</si>
  <si>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</si>
  <si>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</si>
  <si>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</si>
  <si>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</si>
  <si>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</si>
  <si>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</si>
  <si>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</si>
  <si>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</si>
  <si>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</si>
  <si>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</si>
  <si>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</si>
  <si>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</si>
  <si>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</si>
  <si>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</si>
  <si>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</si>
  <si>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</si>
  <si>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</si>
  <si>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</si>
  <si>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</si>
  <si>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</si>
  <si>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</si>
  <si>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</si>
  <si>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</si>
  <si>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</si>
  <si>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</si>
  <si>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</si>
  <si>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</si>
  <si>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</si>
  <si>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</si>
  <si>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</si>
  <si>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</si>
  <si>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</si>
  <si>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</si>
  <si>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</si>
  <si>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</si>
  <si>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</si>
  <si>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</si>
  <si>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</si>
  <si>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</si>
  <si>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</si>
  <si>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</si>
  <si>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</si>
  <si>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</si>
  <si>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</si>
  <si>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</si>
  <si>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</si>
  <si>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</si>
  <si>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</si>
  <si>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</si>
  <si>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</si>
  <si>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</si>
  <si>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</si>
  <si>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</si>
  <si>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</si>
  <si>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</si>
  <si>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</si>
  <si>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</si>
  <si>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</si>
  <si>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</si>
  <si>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</si>
  <si>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</si>
  <si>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</si>
  <si>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</si>
  <si>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</si>
  <si>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</si>
  <si>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</si>
  <si>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</si>
  <si>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</si>
  <si>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</si>
  <si>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</si>
  <si>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</si>
  <si>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</si>
  <si>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</si>
  <si>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</si>
  <si>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</si>
  <si>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</si>
  <si>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</si>
  <si>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</si>
  <si>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</si>
  <si>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</si>
  <si>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</si>
  <si>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</si>
  <si>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</si>
  <si>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</si>
  <si>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</si>
  <si>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</si>
  <si>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</si>
  <si>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</si>
  <si>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</si>
  <si>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</si>
  <si>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</si>
  <si>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</si>
  <si>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</si>
  <si>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</si>
  <si>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</si>
  <si>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</si>
  <si>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</si>
  <si>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</si>
  <si>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</si>
  <si>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</si>
  <si>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</si>
  <si>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</si>
  <si>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</si>
  <si>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</si>
  <si>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</si>
  <si>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</si>
  <si>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</si>
  <si>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</si>
  <si>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</si>
  <si>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</si>
  <si>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</si>
  <si>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</si>
  <si>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</si>
  <si>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</si>
  <si>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</si>
  <si>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</si>
  <si>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</si>
  <si>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</si>
  <si>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</si>
  <si>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</si>
  <si>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</si>
  <si>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</si>
  <si>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</si>
  <si>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</si>
  <si>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</si>
  <si>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</si>
  <si>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</si>
  <si>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</si>
  <si>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</si>
  <si>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</si>
  <si>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</si>
  <si>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</si>
  <si>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</si>
  <si>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</si>
  <si>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</si>
  <si>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</si>
  <si>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</si>
  <si>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</si>
  <si>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</si>
  <si>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</si>
  <si>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</si>
  <si>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</si>
  <si>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</si>
  <si>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</si>
  <si>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</si>
  <si>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</si>
  <si>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</si>
  <si>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</si>
  <si>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</si>
  <si>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</si>
  <si>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</si>
  <si>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</si>
  <si>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</si>
  <si>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</si>
  <si>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</si>
  <si>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</si>
  <si>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</si>
  <si>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</si>
  <si>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</si>
  <si>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</si>
  <si>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</si>
  <si>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</si>
  <si>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</si>
  <si>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</si>
  <si>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</si>
  <si>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</si>
  <si>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</si>
  <si>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</si>
  <si>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</si>
  <si>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</si>
  <si>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</si>
  <si>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</si>
  <si>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</si>
  <si>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</si>
  <si>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</si>
  <si>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</si>
  <si>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</si>
  <si>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</si>
  <si>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</si>
  <si>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</si>
  <si>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</si>
  <si>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</si>
  <si>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</si>
  <si>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</si>
  <si>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</si>
  <si>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</si>
  <si>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</si>
  <si>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</si>
  <si>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</si>
  <si>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</si>
  <si>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</si>
  <si>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</si>
  <si>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</si>
  <si>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</si>
  <si>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</si>
  <si>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</si>
  <si>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</si>
  <si>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</si>
  <si>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</si>
  <si>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</si>
  <si>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</si>
  <si>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</si>
  <si>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</si>
  <si>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</si>
  <si>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</si>
  <si>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</si>
  <si>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</si>
  <si>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</si>
  <si>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</si>
  <si>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</si>
  <si>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</si>
  <si>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</si>
  <si>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</si>
  <si>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</si>
  <si>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</si>
  <si>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</si>
  <si>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</si>
  <si>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</si>
  <si>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</si>
  <si>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</si>
  <si>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</si>
  <si>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</si>
  <si>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</si>
  <si>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</si>
  <si>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</si>
  <si>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</si>
  <si>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</si>
  <si>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</si>
  <si>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</si>
  <si>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</si>
  <si>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</si>
  <si>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</si>
  <si>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</si>
  <si>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</si>
  <si>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</si>
  <si>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</si>
  <si>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</si>
  <si>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</si>
  <si>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</si>
  <si>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</si>
  <si>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</si>
  <si>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</si>
  <si>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</si>
  <si>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</si>
  <si>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</si>
  <si>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</si>
  <si>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</si>
  <si>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</si>
  <si>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</si>
  <si>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</si>
  <si>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</si>
  <si>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</si>
  <si>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</si>
  <si>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</si>
  <si>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</si>
  <si>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</si>
  <si>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</si>
  <si>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</si>
  <si>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</si>
  <si>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</si>
  <si>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</si>
  <si>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</si>
  <si>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</si>
  <si>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</si>
  <si>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</si>
  <si>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</si>
  <si>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</si>
  <si>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</si>
  <si>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</si>
  <si>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</si>
  <si>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</si>
  <si>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</si>
  <si>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</si>
  <si>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</si>
  <si>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</si>
  <si>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</si>
  <si>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</si>
  <si>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</si>
  <si>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</si>
  <si>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</si>
  <si>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</si>
  <si>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</si>
  <si>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</si>
  <si>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</si>
  <si>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</si>
  <si>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</si>
  <si>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</si>
  <si>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</si>
  <si>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</si>
  <si>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</si>
  <si>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</si>
  <si>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</si>
  <si>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</si>
  <si>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</si>
  <si>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</si>
  <si>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</si>
  <si>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</si>
  <si>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</si>
  <si>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</si>
  <si>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</si>
  <si>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</si>
  <si>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</si>
  <si>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</si>
  <si>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</si>
  <si>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</si>
  <si>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</si>
  <si>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</si>
  <si>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</si>
  <si>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</si>
  <si>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</si>
  <si>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</si>
  <si>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</si>
  <si>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</si>
  <si>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</si>
  <si>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</si>
  <si>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</si>
  <si>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</si>
  <si>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</si>
  <si>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</si>
  <si>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</si>
  <si>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</si>
  <si>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</si>
  <si>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</si>
  <si>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</si>
  <si>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</si>
  <si>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</si>
  <si>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</si>
  <si>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</si>
  <si>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</si>
  <si>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</si>
  <si>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</si>
  <si>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</si>
  <si>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</si>
  <si>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</si>
  <si>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</si>
  <si>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</si>
  <si>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</si>
  <si>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</si>
  <si>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</si>
  <si>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</si>
  <si>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</si>
  <si>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</si>
  <si>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</si>
  <si>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</si>
  <si>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</si>
  <si>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</si>
  <si>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</si>
  <si>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</si>
  <si>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</si>
  <si>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</si>
  <si>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</si>
  <si>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</si>
  <si>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</si>
  <si>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</si>
  <si>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</si>
  <si>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</si>
  <si>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</si>
  <si>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</si>
  <si>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</si>
  <si>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</si>
  <si>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</si>
  <si>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</si>
  <si>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</si>
  <si>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</si>
  <si>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</si>
  <si>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</si>
  <si>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</si>
  <si>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</si>
  <si>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</si>
  <si>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</si>
  <si>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</si>
  <si>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</si>
  <si>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</si>
  <si>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</si>
  <si>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</si>
  <si>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</si>
  <si>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</si>
  <si>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</si>
  <si>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</si>
  <si>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</si>
  <si>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</si>
  <si>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</si>
  <si>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</si>
  <si>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</si>
  <si>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</si>
  <si>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</si>
  <si>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</si>
  <si>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</si>
  <si>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</si>
  <si>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</si>
  <si>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</si>
  <si>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</si>
  <si>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</si>
  <si>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</si>
  <si>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</si>
  <si>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</si>
  <si>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</si>
  <si>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</si>
  <si>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</si>
  <si>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</si>
  <si>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</si>
  <si>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</si>
  <si>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</si>
  <si>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</si>
  <si>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</si>
  <si>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</si>
  <si>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</si>
  <si>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</si>
  <si>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</si>
  <si>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</si>
  <si>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</si>
  <si>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</si>
  <si>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</si>
  <si>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</si>
  <si>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</si>
  <si>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</si>
  <si>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</si>
  <si>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</si>
  <si>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</si>
  <si>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</si>
  <si>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</si>
  <si>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</si>
  <si>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</si>
  <si>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</si>
  <si>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</si>
  <si>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</si>
  <si>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</si>
  <si>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</si>
  <si>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</si>
  <si>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</si>
  <si>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</si>
  <si>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</si>
  <si>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</si>
  <si>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</si>
  <si>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</si>
  <si>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</si>
  <si>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</si>
  <si>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</si>
  <si>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</si>
  <si>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</si>
  <si>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</si>
  <si>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</si>
  <si>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</si>
  <si>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</si>
  <si>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</si>
  <si>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</si>
  <si>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</si>
  <si>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</si>
  <si>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</si>
  <si>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</si>
  <si>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</si>
  <si>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</si>
  <si>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</si>
  <si>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</si>
  <si>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</si>
  <si>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</si>
  <si>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</si>
  <si>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</si>
  <si>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</si>
  <si>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</si>
  <si>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</si>
  <si>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</si>
  <si>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</si>
  <si>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</si>
  <si>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</si>
  <si>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</si>
  <si>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</si>
  <si>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</si>
  <si>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</si>
  <si>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</si>
  <si>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</si>
  <si>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</si>
  <si>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</si>
  <si>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</si>
  <si>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</si>
  <si>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</si>
  <si>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</si>
  <si>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</si>
  <si>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</si>
  <si>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</si>
  <si>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</si>
  <si>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</si>
  <si>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</si>
  <si>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</si>
  <si>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</si>
  <si>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</si>
  <si>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</si>
  <si>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</si>
  <si>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</si>
  <si>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</si>
  <si>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</si>
  <si>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</si>
  <si>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</si>
  <si>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</si>
  <si>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</si>
  <si>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</si>
  <si>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</si>
  <si>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</si>
  <si>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</si>
  <si>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</si>
  <si>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</si>
  <si>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</si>
  <si>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</si>
  <si>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</si>
  <si>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</si>
  <si>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</si>
  <si>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</si>
  <si>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</si>
  <si>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</si>
  <si>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</si>
  <si>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</si>
  <si>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</si>
  <si>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</si>
  <si>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</si>
  <si>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</si>
  <si>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</si>
  <si>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</si>
  <si>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</si>
  <si>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</si>
  <si>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</si>
  <si>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</si>
  <si>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</si>
  <si>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</si>
  <si>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</si>
  <si>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</si>
  <si>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</si>
  <si>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</si>
  <si>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</si>
  <si>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</si>
  <si>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</si>
  <si>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</si>
  <si>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</si>
  <si>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</si>
  <si>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</si>
  <si>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</si>
  <si>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</si>
  <si>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</si>
  <si>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</si>
  <si>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</si>
  <si>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</si>
  <si>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</si>
  <si>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</si>
  <si>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</si>
  <si>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</si>
  <si>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</si>
  <si>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</si>
  <si>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</si>
  <si>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</si>
  <si>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</si>
  <si>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</si>
  <si>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</si>
  <si>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</si>
  <si>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</si>
  <si>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</si>
  <si>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</si>
  <si>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</si>
  <si>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</si>
  <si>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</si>
  <si>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</si>
  <si>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</si>
  <si>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</si>
  <si>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</si>
  <si>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</si>
  <si>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</si>
  <si>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</si>
  <si>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</si>
  <si>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</si>
  <si>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</si>
  <si>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</si>
  <si>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</si>
  <si>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</si>
  <si>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</si>
  <si>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</si>
  <si>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</si>
  <si>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</si>
  <si>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</si>
  <si>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</si>
  <si>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</si>
  <si>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</si>
  <si>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</si>
  <si>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</si>
  <si>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</si>
  <si>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</si>
  <si>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</si>
  <si>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</si>
  <si>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</si>
  <si>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</si>
  <si>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</si>
  <si>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</si>
  <si>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</si>
  <si>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</si>
  <si>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</si>
  <si>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</si>
  <si>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</si>
  <si>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</si>
  <si>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</si>
  <si>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</si>
  <si>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</si>
  <si>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</si>
  <si>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</si>
  <si>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</si>
  <si>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</si>
  <si>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</si>
  <si>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</si>
  <si>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</si>
  <si>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</si>
  <si>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</si>
  <si>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</si>
  <si>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</si>
  <si>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</si>
  <si>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</si>
  <si>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</si>
  <si>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</si>
  <si>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</si>
  <si>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</si>
  <si>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</si>
  <si>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</si>
  <si>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</si>
  <si>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</si>
  <si>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</si>
  <si>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</si>
  <si>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</si>
  <si>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</si>
  <si>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</si>
  <si>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</si>
  <si>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</si>
  <si>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</si>
  <si>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</si>
  <si>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</si>
  <si>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</si>
  <si>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</si>
  <si>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</si>
  <si>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</si>
  <si>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</si>
  <si>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</si>
  <si>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</si>
  <si>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</si>
  <si>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</si>
  <si>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</si>
  <si>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</si>
  <si>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</si>
  <si>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</si>
  <si>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</si>
  <si>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</si>
  <si>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</si>
  <si>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</si>
  <si>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</si>
  <si>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</si>
  <si>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</si>
  <si>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</si>
  <si>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</si>
  <si>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</si>
  <si>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</si>
  <si>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</si>
  <si>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</si>
  <si>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</si>
  <si>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</si>
  <si>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</si>
  <si>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</si>
  <si>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</si>
  <si>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</si>
  <si>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</si>
  <si>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</si>
  <si>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</si>
  <si>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</si>
  <si>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</si>
  <si>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</si>
  <si>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</si>
  <si>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</si>
  <si>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</si>
  <si>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</si>
  <si>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</si>
  <si>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</si>
  <si>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</si>
  <si>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</si>
  <si>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</si>
  <si>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</si>
  <si>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</si>
  <si>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</si>
  <si>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</si>
  <si>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</si>
  <si>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</si>
  <si>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</si>
  <si>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</si>
  <si>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</si>
  <si>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</si>
  <si>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</si>
  <si>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</si>
  <si>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</si>
  <si>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</si>
  <si>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</si>
  <si>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</si>
  <si>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</si>
  <si>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</si>
  <si>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</si>
  <si>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</si>
  <si>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</si>
  <si>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</si>
  <si>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</si>
  <si>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</si>
  <si>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</si>
  <si>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</si>
  <si>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</si>
  <si>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</si>
  <si>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</si>
  <si>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</si>
  <si>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</si>
  <si>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</si>
  <si>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</si>
  <si>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</si>
  <si>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</si>
  <si>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</si>
  <si>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</si>
  <si>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</si>
  <si>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</si>
  <si>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</si>
  <si>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</si>
  <si>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</si>
  <si>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</si>
  <si>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</si>
  <si>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</si>
  <si>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</si>
  <si>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</si>
  <si>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</si>
  <si>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</si>
  <si>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</si>
  <si>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</si>
  <si>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</si>
  <si>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</si>
  <si>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</si>
  <si>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</si>
  <si>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</si>
  <si>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</si>
  <si>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</si>
  <si>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</si>
  <si>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</si>
  <si>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</si>
  <si>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</si>
  <si>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</si>
  <si>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</si>
  <si>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</si>
  <si>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</si>
  <si>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</si>
  <si>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</si>
  <si>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</si>
  <si>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</si>
  <si>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</si>
  <si>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</si>
  <si>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</si>
  <si>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</si>
  <si>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</si>
  <si>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</si>
  <si>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</si>
  <si>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</si>
  <si>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</si>
  <si>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</si>
  <si>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</si>
  <si>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</si>
  <si>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</si>
  <si>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</si>
  <si>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</si>
  <si>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</si>
  <si>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</si>
  <si>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</si>
  <si>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</si>
  <si>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</si>
  <si>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</si>
  <si>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</si>
  <si>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</si>
  <si>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</si>
  <si>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</si>
  <si>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</si>
  <si>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</si>
  <si>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</si>
  <si>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</si>
  <si>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</si>
  <si>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</si>
  <si>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</si>
  <si>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</si>
  <si>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</si>
  <si>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</si>
  <si>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</si>
  <si>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</si>
  <si>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</si>
  <si>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</si>
  <si>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</si>
  <si>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</si>
  <si>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</si>
  <si>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</si>
  <si>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</si>
  <si>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</si>
  <si>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</si>
  <si>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</si>
  <si>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</si>
  <si>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</si>
  <si>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</si>
  <si>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</si>
  <si>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</si>
  <si>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</si>
  <si>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</si>
  <si>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</si>
  <si>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</si>
  <si>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</si>
  <si>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</si>
  <si>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</si>
  <si>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</si>
  <si>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</si>
  <si>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</si>
  <si>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</si>
  <si>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</si>
  <si>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</si>
  <si>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</si>
  <si>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</si>
  <si>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</si>
  <si>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</si>
  <si>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</si>
  <si>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</si>
  <si>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</si>
  <si>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</si>
  <si>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</si>
  <si>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</si>
  <si>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</si>
  <si>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</si>
  <si>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</si>
  <si>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</si>
  <si>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</si>
  <si>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</si>
  <si>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</si>
  <si>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</si>
  <si>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</si>
  <si>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</si>
  <si>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</si>
  <si>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</si>
  <si>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</si>
  <si>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</si>
  <si>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</si>
  <si>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</si>
  <si>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</si>
  <si>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</si>
  <si>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</si>
  <si>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</si>
  <si>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</si>
  <si>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</si>
  <si>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</si>
  <si>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</si>
  <si>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</si>
  <si>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</si>
  <si>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</si>
  <si>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</si>
  <si>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</si>
  <si>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</si>
  <si>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</si>
  <si>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</si>
  <si>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</si>
  <si>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</si>
  <si>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</si>
  <si>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</si>
  <si>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</si>
  <si>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</si>
  <si>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</si>
  <si>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</si>
  <si>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</si>
  <si>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</si>
  <si>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</si>
  <si>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</si>
  <si>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</si>
  <si>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</si>
  <si>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</si>
  <si>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</si>
  <si>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</si>
  <si>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</si>
  <si>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</si>
  <si>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</si>
  <si>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</si>
  <si>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</si>
  <si>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</si>
  <si>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</si>
  <si>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</si>
  <si>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</si>
  <si>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</si>
  <si>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</si>
  <si>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</si>
  <si>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</si>
  <si>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</si>
  <si>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</si>
  <si>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</si>
  <si>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</si>
  <si>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</si>
  <si>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</si>
  <si>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</si>
  <si>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</si>
  <si>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</si>
  <si>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</si>
  <si>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</si>
  <si>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</si>
  <si>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</si>
  <si>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</si>
  <si>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</si>
  <si>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</si>
  <si>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</si>
  <si>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</si>
  <si>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</si>
  <si>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</si>
  <si>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</si>
  <si>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</si>
  <si>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</si>
  <si>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</si>
  <si>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</si>
  <si>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</si>
  <si>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</si>
  <si>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</si>
  <si>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</si>
  <si>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</si>
  <si>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</si>
  <si>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</si>
  <si>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</si>
  <si>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</si>
  <si>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</si>
  <si>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</si>
  <si>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</si>
  <si>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</si>
  <si>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</si>
  <si>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</si>
  <si>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</si>
  <si>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</si>
  <si>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</si>
  <si>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</si>
  <si>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</si>
  <si>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</si>
  <si>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</si>
  <si>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</si>
  <si>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</si>
  <si>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</si>
  <si>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</si>
  <si>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</si>
  <si>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</si>
  <si>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</si>
  <si>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</si>
  <si>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</si>
  <si>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</si>
  <si>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</si>
  <si>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</si>
  <si>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</si>
  <si>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</si>
  <si>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</si>
  <si>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</si>
  <si>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</si>
  <si>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</si>
  <si>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</si>
  <si>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</si>
  <si>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</si>
  <si>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</si>
  <si>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</si>
  <si>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</si>
  <si>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</si>
  <si>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</si>
  <si>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</si>
  <si>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</si>
  <si>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</si>
  <si>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</si>
  <si>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</si>
  <si>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</si>
  <si>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</si>
  <si>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</si>
  <si>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</si>
  <si>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</si>
  <si>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</si>
  <si>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</si>
  <si>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</si>
  <si>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</si>
  <si>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</si>
  <si>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</si>
  <si>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</si>
  <si>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</si>
  <si>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</si>
  <si>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</si>
  <si>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</si>
  <si>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</si>
  <si>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</si>
  <si>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</si>
  <si>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</si>
  <si>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</si>
  <si>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</si>
  <si>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</si>
  <si>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</si>
  <si>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</si>
  <si>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</si>
  <si>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</si>
  <si>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</si>
  <si>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</si>
  <si>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</si>
  <si>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</si>
  <si>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</si>
  <si>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</si>
  <si>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</si>
  <si>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</si>
  <si>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</si>
  <si>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</si>
  <si>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</si>
  <si>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</si>
  <si>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</si>
  <si>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</si>
  <si>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</si>
  <si>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</si>
  <si>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</si>
  <si>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</si>
  <si>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</si>
  <si>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</si>
  <si>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</si>
  <si>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</si>
  <si>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</si>
  <si>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</si>
  <si>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</si>
  <si>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</si>
  <si>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</si>
  <si>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</si>
  <si>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</si>
  <si>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</si>
  <si>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</si>
  <si>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</si>
  <si>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</si>
  <si>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</si>
  <si>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</si>
  <si>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</si>
  <si>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</si>
  <si>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</si>
  <si>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</si>
  <si>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</si>
  <si>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</si>
  <si>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</si>
  <si>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</si>
  <si>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</si>
  <si>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</si>
  <si>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</si>
  <si>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</si>
  <si>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</si>
  <si>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</si>
  <si>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</si>
  <si>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</si>
  <si>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</si>
  <si>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</si>
  <si>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</si>
  <si>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</si>
  <si>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</si>
  <si>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</si>
  <si>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</si>
  <si>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</si>
  <si>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</si>
  <si>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</si>
  <si>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</si>
  <si>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</si>
  <si>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</si>
  <si>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</si>
  <si>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</si>
  <si>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</si>
  <si>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</si>
  <si>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</si>
  <si>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</si>
  <si>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</si>
  <si>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</si>
  <si>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</si>
  <si>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</si>
  <si>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</si>
  <si>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</si>
  <si>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</si>
  <si>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</si>
  <si>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</si>
  <si>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</si>
  <si>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</si>
  <si>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</si>
  <si>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</si>
  <si>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</si>
  <si>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</si>
  <si>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</si>
  <si>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</si>
  <si>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</si>
  <si>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</si>
  <si>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</si>
  <si>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</si>
  <si>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</si>
  <si>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</si>
  <si>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</si>
  <si>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</si>
  <si>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</si>
  <si>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</si>
  <si>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</si>
  <si>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</si>
  <si>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</si>
  <si>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</si>
  <si>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</si>
  <si>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</si>
  <si>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</si>
  <si>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</si>
  <si>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</si>
  <si>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</si>
  <si>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</si>
  <si>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</si>
  <si>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</si>
  <si>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</si>
  <si>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</si>
  <si>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</si>
  <si>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</si>
  <si>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</si>
  <si>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</si>
  <si>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</si>
  <si>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</si>
  <si>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</si>
  <si>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</si>
  <si>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</si>
  <si>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</si>
  <si>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</si>
  <si>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</si>
  <si>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</si>
  <si>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</si>
  <si>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</si>
  <si>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</si>
  <si>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</si>
  <si>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</si>
  <si>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</si>
  <si>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</si>
  <si>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</si>
  <si>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</si>
  <si>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</si>
  <si>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</si>
  <si>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</si>
  <si>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</si>
  <si>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</si>
  <si>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</si>
  <si>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</si>
  <si>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</si>
  <si>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</si>
  <si>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</si>
  <si>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</si>
  <si>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</si>
  <si>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</si>
  <si>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</si>
  <si>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</si>
  <si>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</si>
  <si>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</si>
  <si>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</si>
  <si>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</si>
  <si>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</si>
  <si>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</si>
  <si>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</si>
  <si>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</si>
  <si>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</si>
  <si>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</si>
  <si>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</si>
  <si>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</si>
  <si>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</si>
  <si>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</si>
  <si>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</si>
  <si>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</si>
  <si>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</si>
  <si>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</si>
  <si>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</si>
  <si>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</si>
  <si>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</si>
  <si>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</si>
  <si>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</si>
  <si>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</si>
  <si>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</si>
  <si>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</si>
  <si>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</si>
  <si>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</si>
  <si>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</si>
  <si>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</si>
  <si>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</si>
  <si>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</si>
  <si>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</si>
  <si>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</si>
  <si>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</si>
  <si>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</si>
  <si>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</si>
  <si>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</si>
  <si>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</si>
  <si>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</si>
  <si>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</si>
  <si>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</si>
  <si>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</si>
  <si>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</si>
  <si>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</si>
  <si>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</si>
  <si>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</si>
  <si>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</si>
  <si>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</si>
  <si>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</si>
  <si>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</si>
  <si>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</si>
  <si>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</si>
  <si>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</si>
  <si>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</si>
  <si>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</si>
  <si>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</si>
  <si>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</si>
  <si>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</si>
  <si>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</si>
  <si>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</si>
  <si>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</si>
  <si>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</si>
  <si>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</si>
  <si>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</si>
  <si>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</si>
  <si>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</si>
  <si>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</si>
  <si>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</si>
  <si>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</si>
  <si>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</si>
  <si>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</si>
  <si>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</si>
  <si>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</si>
  <si>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</si>
  <si>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</si>
  <si>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</si>
  <si>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</si>
  <si>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</si>
  <si>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</si>
  <si>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</si>
  <si>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</si>
  <si>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</si>
  <si>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</si>
  <si>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</si>
  <si>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</si>
  <si>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</si>
  <si>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</si>
  <si>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</si>
  <si>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</si>
  <si>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</si>
  <si>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</si>
  <si>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</si>
  <si>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</si>
  <si>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</si>
  <si>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</si>
  <si>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</si>
  <si>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</si>
  <si>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</si>
  <si>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</si>
  <si>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</si>
  <si>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</si>
  <si>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</si>
  <si>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</si>
  <si>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</si>
  <si>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</si>
  <si>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</si>
  <si>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</si>
  <si>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</si>
  <si>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</si>
  <si>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</si>
  <si>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</si>
  <si>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</si>
  <si>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</si>
  <si>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</si>
  <si>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</si>
  <si>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</si>
  <si>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</si>
  <si>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</si>
  <si>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</si>
  <si>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</si>
  <si>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</si>
  <si>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</si>
  <si>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</si>
  <si>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</si>
  <si>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</si>
  <si>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</si>
  <si>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</si>
  <si>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</si>
  <si>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</si>
  <si>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</si>
  <si>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</si>
  <si>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</si>
  <si>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</si>
  <si>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</si>
  <si>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</si>
  <si>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</si>
  <si>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</si>
  <si>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</si>
  <si>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</si>
  <si>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</si>
  <si>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</si>
  <si>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</si>
  <si>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</si>
  <si>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</si>
  <si>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</si>
  <si>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</si>
  <si>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</si>
  <si>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</si>
  <si>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</si>
  <si>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</si>
  <si>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</si>
  <si>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</si>
  <si>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</si>
  <si>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</si>
  <si>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</si>
  <si>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</si>
  <si>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</si>
  <si>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</si>
  <si>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</si>
  <si>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</si>
  <si>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</si>
  <si>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</si>
  <si>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</si>
  <si>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</si>
  <si>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</si>
  <si>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</si>
  <si>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</si>
  <si>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</si>
  <si>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</si>
  <si>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</si>
  <si>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</si>
  <si>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</si>
  <si>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</si>
  <si>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</si>
  <si>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</si>
  <si>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</si>
  <si>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</si>
  <si>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</si>
  <si>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</si>
  <si>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</si>
  <si>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</si>
  <si>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</si>
  <si>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</si>
  <si>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</si>
  <si>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</si>
  <si>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</si>
  <si>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</si>
  <si>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</si>
  <si>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</si>
  <si>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</si>
  <si>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</si>
  <si>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</si>
  <si>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</si>
  <si>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</si>
  <si>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</si>
  <si>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</si>
  <si>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</si>
  <si>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</si>
  <si>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</si>
  <si>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</si>
  <si>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</si>
  <si>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</si>
  <si>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</si>
  <si>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</si>
  <si>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</si>
  <si>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</si>
  <si>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</si>
  <si>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</si>
  <si>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</si>
  <si>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</si>
  <si>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</si>
  <si>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</si>
  <si>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</si>
  <si>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</si>
  <si>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</si>
  <si>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</si>
  <si>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</si>
  <si>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</si>
  <si>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</si>
  <si>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</si>
  <si>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</si>
  <si>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</si>
  <si>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</si>
  <si>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</si>
  <si>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</si>
  <si>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</si>
  <si>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</si>
  <si>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</si>
  <si>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</si>
  <si>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</si>
  <si>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</si>
  <si>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</si>
  <si>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</si>
  <si>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</si>
  <si>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</si>
  <si>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</si>
  <si>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</si>
  <si>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</si>
  <si>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</si>
  <si>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</si>
  <si>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</si>
  <si>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</si>
  <si>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</si>
  <si>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</si>
  <si>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</si>
  <si>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</si>
  <si>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</si>
  <si>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</si>
  <si>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</si>
  <si>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</si>
  <si>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</si>
  <si>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</si>
  <si>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</si>
  <si>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</si>
  <si>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</si>
  <si>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</si>
  <si>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</si>
  <si>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</si>
  <si>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</si>
  <si>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</si>
  <si>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</si>
  <si>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</si>
  <si>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</si>
  <si>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</si>
  <si>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</si>
  <si>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</si>
  <si>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</si>
  <si>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</si>
  <si>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</si>
  <si>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</si>
  <si>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</si>
  <si>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</si>
  <si>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</si>
  <si>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</si>
  <si>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</si>
  <si>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</si>
  <si>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</si>
  <si>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</si>
  <si>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</si>
  <si>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</si>
  <si>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</si>
  <si>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</si>
  <si>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</si>
  <si>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</si>
  <si>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</si>
  <si>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</si>
  <si>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</si>
  <si>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</si>
  <si>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</si>
  <si>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</si>
  <si>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</si>
  <si>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</si>
  <si>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</si>
  <si>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</si>
  <si>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</si>
  <si>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</si>
  <si>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</si>
  <si>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</si>
  <si>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</si>
  <si>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</si>
  <si>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</si>
  <si>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</si>
  <si>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</si>
  <si>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</si>
  <si>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</si>
  <si>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</si>
  <si>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</si>
  <si>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</si>
  <si>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</si>
  <si>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</si>
  <si>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</si>
  <si>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</si>
  <si>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</si>
  <si>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</si>
  <si>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</si>
  <si>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</si>
  <si>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</si>
  <si>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</si>
  <si>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</si>
  <si>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</si>
  <si>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</si>
  <si>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</si>
  <si>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</si>
  <si>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</si>
  <si>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</si>
  <si>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</si>
  <si>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</si>
  <si>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</si>
  <si>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</si>
  <si>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</si>
  <si>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</si>
  <si>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</si>
  <si>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</si>
  <si>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</si>
  <si>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</si>
  <si>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</si>
  <si>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</si>
  <si>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</si>
  <si>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</si>
  <si>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</si>
  <si>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</si>
  <si>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</si>
  <si>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</si>
  <si>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</si>
  <si>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</si>
  <si>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</si>
  <si>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</si>
  <si>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</si>
  <si>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</si>
  <si>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</si>
  <si>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</si>
  <si>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</si>
  <si>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</si>
  <si>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</si>
  <si>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</si>
  <si>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</si>
  <si>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</si>
  <si>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</si>
  <si>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</si>
  <si>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</si>
  <si>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</si>
  <si>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</si>
  <si>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</si>
  <si>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</si>
  <si>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</si>
  <si>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</si>
  <si>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</si>
  <si>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</si>
  <si>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</si>
  <si>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</si>
  <si>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</si>
  <si>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</si>
  <si>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</si>
  <si>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</si>
  <si>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</si>
  <si>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</si>
  <si>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</si>
  <si>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</si>
  <si>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</si>
  <si>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</si>
  <si>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</si>
  <si>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</si>
  <si>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</si>
  <si>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</si>
  <si>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</si>
  <si>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</si>
  <si>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</si>
  <si>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</si>
  <si>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</si>
  <si>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</si>
  <si>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</si>
  <si>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</si>
  <si>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</si>
  <si>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</si>
  <si>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</si>
  <si>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</si>
  <si>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</si>
  <si>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</si>
  <si>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</si>
  <si>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</si>
  <si>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</si>
  <si>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</si>
  <si>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</si>
  <si>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</si>
  <si>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</si>
  <si>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</si>
  <si>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</si>
  <si>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</si>
  <si>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</si>
  <si>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</si>
  <si>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</si>
  <si>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</si>
  <si>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</si>
  <si>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</si>
  <si>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</si>
  <si>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</si>
  <si>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</si>
  <si>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</si>
  <si>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</si>
  <si>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</si>
  <si>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</si>
  <si>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</si>
  <si>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</si>
  <si>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</si>
  <si>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</si>
  <si>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</si>
  <si>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</si>
  <si>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</si>
  <si>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</si>
  <si>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</si>
  <si>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</si>
  <si>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</si>
  <si>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</si>
  <si>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</si>
  <si>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</si>
  <si>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</si>
  <si>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</si>
  <si>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</si>
  <si>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</si>
  <si>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</si>
  <si>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</si>
  <si>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</si>
  <si>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</si>
  <si>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</si>
  <si>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</si>
  <si>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</si>
  <si>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</si>
  <si>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</si>
  <si>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</si>
  <si>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</si>
  <si>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</si>
  <si>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</si>
  <si>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</si>
  <si>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</si>
  <si>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</si>
  <si>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</si>
  <si>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</si>
  <si>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</si>
  <si>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</si>
  <si>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</si>
  <si>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</si>
  <si>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</si>
  <si>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</si>
  <si>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</si>
  <si>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</si>
  <si>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</si>
  <si>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</si>
  <si>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</si>
  <si>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</si>
  <si>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</si>
  <si>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</si>
  <si>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</si>
  <si>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</si>
  <si>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</si>
  <si>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</si>
  <si>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</si>
  <si>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</si>
  <si>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</si>
  <si>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</si>
  <si>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</si>
  <si>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</si>
  <si>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</si>
  <si>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</si>
  <si>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</si>
  <si>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</si>
  <si>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</si>
  <si>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</si>
  <si>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</si>
  <si>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</si>
  <si>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</si>
  <si>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</si>
  <si>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</si>
  <si>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</si>
  <si>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</si>
  <si>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</si>
  <si>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</si>
  <si>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</si>
  <si>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</si>
  <si>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</si>
  <si>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</si>
  <si>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</si>
  <si>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</si>
  <si>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</si>
  <si>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</si>
  <si>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</si>
  <si>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</si>
  <si>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</si>
  <si>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</si>
  <si>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</si>
  <si>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</si>
  <si>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</si>
  <si>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</si>
  <si>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</si>
  <si>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</si>
  <si>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</si>
  <si>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</si>
  <si>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</si>
  <si>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</si>
  <si>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</si>
  <si>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</si>
  <si>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</si>
  <si>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</si>
  <si>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</si>
  <si>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</si>
  <si>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</si>
  <si>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</si>
  <si>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</si>
  <si>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</si>
  <si>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</si>
  <si>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</si>
  <si>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</si>
  <si>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</si>
  <si>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</si>
  <si>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</si>
  <si>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</si>
  <si>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</si>
  <si>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</si>
  <si>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</si>
  <si>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</si>
  <si>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</si>
  <si>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</si>
  <si>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</si>
  <si>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</si>
  <si>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</si>
  <si>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</si>
  <si>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</si>
  <si>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</si>
  <si>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</si>
  <si>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</si>
  <si>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</si>
  <si>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</si>
  <si>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</si>
  <si>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</si>
  <si>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</si>
  <si>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</si>
  <si>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</si>
  <si>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</si>
  <si>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</si>
  <si>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</si>
  <si>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</si>
  <si>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</si>
  <si>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</si>
  <si>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</si>
  <si>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</si>
  <si>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</si>
  <si>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</si>
  <si>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</si>
  <si>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</si>
  <si>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</si>
  <si>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</si>
  <si>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</si>
  <si>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</si>
  <si>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</si>
  <si>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</si>
  <si>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</si>
  <si>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</si>
  <si>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</si>
  <si>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</si>
  <si>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</si>
  <si>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</si>
  <si>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</si>
  <si>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</si>
  <si>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</si>
  <si>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</si>
  <si>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</si>
  <si>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</si>
  <si>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</si>
  <si>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</si>
  <si>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</si>
  <si>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</si>
  <si>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</si>
  <si>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</si>
  <si>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</si>
  <si>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</si>
  <si>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</si>
  <si>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</si>
  <si>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</si>
  <si>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</si>
  <si>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</si>
  <si>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</si>
  <si>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</si>
  <si>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</si>
  <si>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</si>
  <si>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</si>
  <si>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</si>
  <si>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</si>
  <si>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</si>
  <si>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</si>
  <si>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</si>
  <si>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</si>
  <si>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</si>
  <si>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</si>
  <si>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</si>
  <si>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</si>
  <si>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</si>
  <si>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</si>
  <si>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</si>
  <si>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</si>
  <si>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</si>
  <si>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</si>
  <si>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</si>
  <si>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</si>
  <si>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</si>
  <si>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</si>
  <si>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</si>
  <si>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</si>
  <si>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</si>
  <si>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</si>
  <si>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</si>
  <si>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</si>
  <si>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</si>
  <si>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</si>
  <si>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</si>
  <si>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</si>
  <si>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</si>
  <si>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</si>
  <si>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</si>
  <si>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</si>
  <si>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</si>
  <si>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</si>
  <si>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</si>
  <si>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</si>
  <si>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</si>
  <si>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</si>
  <si>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</si>
  <si>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</si>
  <si>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</si>
  <si>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</si>
  <si>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</si>
  <si>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</si>
  <si>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</si>
  <si>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</si>
  <si>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</si>
  <si>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</si>
  <si>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</si>
  <si>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</si>
  <si>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</si>
  <si>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</si>
  <si>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</si>
  <si>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</si>
  <si>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</si>
  <si>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</si>
  <si>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</si>
  <si>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</si>
  <si>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</si>
  <si>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</si>
  <si>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</si>
  <si>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</si>
  <si>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</si>
  <si>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</si>
  <si>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</si>
  <si>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</si>
  <si>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</si>
  <si>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</si>
  <si>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</si>
  <si>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</si>
  <si>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</si>
  <si>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</si>
  <si>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</si>
  <si>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</si>
  <si>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</si>
  <si>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</si>
  <si>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</si>
  <si>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</si>
  <si>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</si>
  <si>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</si>
  <si>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</si>
  <si>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</si>
  <si>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</si>
  <si>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</si>
  <si>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</si>
  <si>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</si>
  <si>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</si>
  <si>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</si>
  <si>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</si>
  <si>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</si>
  <si>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</si>
  <si>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</si>
  <si>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</si>
  <si>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</si>
  <si>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</si>
  <si>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</si>
  <si>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</si>
  <si>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</si>
  <si>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</si>
  <si>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</si>
  <si>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</si>
  <si>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</si>
  <si>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</si>
  <si>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</si>
  <si>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</si>
  <si>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</si>
  <si>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</si>
  <si>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</si>
  <si>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</si>
  <si>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</si>
  <si>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</si>
  <si>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</si>
  <si>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</si>
  <si>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</si>
  <si>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</si>
  <si>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</si>
  <si>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</si>
  <si>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</si>
  <si>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</si>
  <si>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</si>
  <si>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</si>
  <si>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</si>
  <si>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</si>
  <si>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</si>
  <si>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</si>
  <si>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</si>
  <si>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</si>
  <si>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</si>
  <si>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</si>
  <si>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</si>
  <si>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</si>
  <si>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</si>
  <si>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</si>
  <si>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</si>
  <si>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</si>
  <si>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</si>
  <si>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</si>
  <si>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</si>
  <si>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</si>
  <si>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</si>
  <si>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</si>
  <si>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</si>
  <si>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</si>
  <si>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</si>
  <si>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</si>
  <si>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</si>
  <si>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</si>
  <si>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</si>
  <si>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</si>
  <si>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</si>
  <si>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</si>
  <si>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</si>
  <si>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</si>
  <si>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</si>
  <si>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</si>
  <si>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</si>
  <si>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</si>
  <si>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</si>
  <si>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</si>
  <si>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</si>
  <si>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</si>
  <si>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</si>
  <si>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</si>
  <si>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</si>
  <si>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</si>
  <si>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</si>
  <si>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</si>
  <si>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</si>
  <si>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</si>
  <si>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</si>
  <si>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</si>
  <si>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</si>
  <si>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</si>
  <si>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</si>
  <si>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</si>
  <si>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</si>
  <si>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</si>
  <si>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</si>
  <si>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</si>
  <si>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</si>
  <si>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</si>
  <si>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</si>
  <si>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</si>
  <si>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</si>
  <si>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</si>
  <si>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</si>
  <si>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</si>
  <si>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</si>
  <si>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</si>
  <si>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</si>
  <si>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</si>
  <si>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</si>
  <si>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</si>
  <si>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</si>
  <si>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</si>
  <si>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</si>
  <si>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</si>
  <si>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</si>
  <si>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</si>
  <si>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</si>
  <si>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</si>
  <si>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</si>
  <si>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</si>
  <si>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</si>
  <si>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</si>
  <si>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</si>
  <si>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</si>
  <si>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</si>
  <si>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</si>
  <si>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</si>
  <si>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</si>
  <si>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</si>
  <si>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</si>
  <si>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</si>
  <si>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</si>
  <si>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</si>
  <si>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</si>
  <si>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</si>
  <si>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</si>
  <si>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</si>
  <si>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</si>
  <si>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</si>
  <si>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</si>
  <si>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</si>
  <si>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</si>
  <si>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</si>
  <si>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</si>
  <si>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</si>
  <si>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</si>
  <si>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</si>
  <si>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</si>
  <si>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</si>
  <si>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</si>
  <si>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</si>
  <si>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</si>
  <si>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</si>
  <si>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</si>
  <si>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</si>
  <si>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</si>
  <si>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</si>
  <si>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</si>
  <si>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</si>
  <si>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</si>
  <si>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</si>
  <si>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</si>
  <si>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</si>
  <si>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</si>
  <si>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</si>
  <si>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</si>
  <si>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</si>
  <si>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</si>
  <si>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</si>
  <si>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</si>
  <si>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</si>
  <si>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</si>
  <si>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</si>
  <si>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</si>
  <si>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</si>
  <si>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</si>
  <si>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</si>
  <si>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</si>
  <si>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</si>
  <si>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</si>
  <si>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</si>
  <si>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</si>
  <si>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</si>
  <si>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</si>
  <si>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</si>
  <si>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</si>
  <si>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</si>
  <si>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</si>
  <si>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</si>
  <si>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</si>
  <si>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</si>
  <si>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</si>
  <si>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</si>
  <si>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</si>
  <si>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</si>
  <si>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</si>
  <si>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</si>
  <si>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</si>
  <si>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</si>
  <si>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</si>
  <si>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</si>
  <si>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</si>
  <si>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</si>
  <si>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</si>
  <si>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</si>
  <si>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</si>
  <si>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</si>
  <si>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</si>
  <si>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</si>
  <si>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</si>
  <si>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</si>
  <si>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</si>
  <si>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</si>
  <si>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</si>
  <si>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</si>
  <si>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</si>
  <si>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</si>
  <si>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</si>
  <si>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</si>
  <si>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</si>
  <si>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</si>
  <si>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</si>
  <si>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</si>
  <si>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</si>
  <si>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</si>
  <si>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</si>
  <si>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</si>
  <si>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</si>
  <si>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</si>
  <si>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</si>
  <si>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</si>
  <si>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</si>
  <si>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</si>
  <si>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</si>
  <si>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</si>
  <si>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</si>
  <si>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</si>
  <si>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</si>
  <si>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</si>
  <si>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</si>
  <si>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</si>
  <si>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</si>
  <si>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</si>
  <si>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</si>
  <si>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</si>
  <si>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</si>
  <si>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</si>
  <si>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</si>
  <si>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</si>
  <si>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</si>
  <si>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</si>
  <si>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</si>
  <si>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</si>
  <si>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</si>
  <si>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</si>
  <si>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</si>
  <si>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</si>
  <si>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</si>
  <si>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</si>
  <si>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</si>
  <si>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</si>
  <si>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</si>
  <si>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</si>
  <si>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</si>
  <si>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</si>
  <si>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</si>
  <si>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</si>
  <si>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</si>
  <si>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</si>
  <si>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</si>
  <si>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</si>
  <si>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</si>
  <si>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</si>
  <si>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</si>
  <si>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</si>
  <si>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</si>
  <si>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</si>
  <si>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</si>
  <si>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</si>
  <si>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</si>
  <si>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</si>
  <si>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</si>
  <si>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</si>
  <si>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</si>
  <si>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</si>
  <si>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</si>
  <si>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</si>
  <si>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</si>
  <si>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</si>
  <si>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</si>
  <si>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</si>
  <si>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</si>
  <si>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</si>
  <si>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</si>
  <si>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</si>
  <si>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</si>
  <si>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</si>
  <si>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</si>
  <si>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</si>
  <si>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</si>
  <si>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</si>
  <si>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</si>
  <si>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</si>
  <si>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</si>
  <si>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</si>
  <si>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</si>
  <si>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</si>
  <si>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</si>
  <si>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</si>
  <si>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</si>
  <si>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</si>
  <si>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</si>
  <si>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</si>
  <si>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</si>
  <si>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</si>
  <si>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</si>
  <si>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</si>
  <si>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</si>
  <si>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</si>
  <si>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</si>
  <si>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</si>
  <si>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</si>
  <si>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</si>
  <si>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</si>
  <si>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</si>
  <si>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</si>
  <si>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</si>
  <si>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</si>
  <si>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</si>
  <si>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</si>
  <si>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</si>
  <si>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</si>
  <si>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</si>
  <si>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</si>
  <si>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</si>
  <si>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</si>
  <si>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</si>
  <si>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</si>
  <si>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</si>
  <si>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</si>
  <si>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</si>
  <si>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</si>
  <si>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</si>
  <si>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</si>
  <si>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</si>
  <si>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</si>
  <si>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</si>
  <si>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</si>
  <si>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</si>
  <si>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</si>
  <si>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</si>
  <si>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</si>
  <si>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</si>
  <si>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</si>
  <si>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</si>
  <si>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</si>
  <si>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</si>
  <si>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</si>
  <si>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</si>
  <si>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</si>
  <si>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</si>
  <si>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</si>
  <si>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</si>
  <si>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</si>
  <si>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</si>
  <si>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</si>
  <si>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</si>
  <si>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</si>
  <si>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</si>
  <si>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</si>
  <si>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</si>
  <si>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</si>
  <si>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</si>
  <si>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</si>
  <si>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</si>
  <si>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</si>
  <si>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</si>
  <si>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</si>
  <si>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</si>
  <si>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</si>
  <si>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</si>
  <si>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</si>
  <si>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</si>
  <si>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</si>
  <si>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</si>
  <si>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</si>
  <si>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</si>
  <si>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</si>
  <si>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</si>
  <si>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</si>
  <si>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</si>
  <si>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</si>
  <si>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</si>
  <si>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</si>
  <si>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</si>
  <si>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</si>
  <si>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</si>
  <si>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</si>
  <si>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</si>
  <si>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</si>
  <si>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</si>
  <si>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</si>
  <si>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</si>
  <si>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</si>
  <si>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</si>
  <si>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</si>
  <si>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</si>
  <si>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</si>
  <si>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</si>
  <si>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</si>
  <si>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</si>
  <si>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</si>
  <si>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</si>
  <si>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</si>
  <si>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</si>
  <si>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</si>
  <si>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</si>
  <si>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</si>
  <si>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</si>
  <si>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</si>
  <si>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</si>
  <si>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</si>
  <si>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</si>
  <si>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</si>
  <si>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</si>
  <si>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</si>
  <si>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</si>
  <si>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</si>
  <si>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</si>
  <si>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</si>
  <si>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</si>
  <si>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</si>
  <si>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</si>
  <si>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</si>
  <si>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</si>
  <si>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</si>
  <si>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</si>
  <si>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</si>
  <si>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</si>
  <si>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</si>
  <si>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</si>
  <si>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</si>
  <si>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</si>
  <si>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</si>
  <si>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</si>
  <si>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</si>
  <si>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</si>
  <si>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</si>
  <si>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</si>
  <si>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</si>
  <si>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</si>
  <si>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</si>
  <si>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</si>
  <si>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</si>
  <si>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</si>
  <si>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</si>
  <si>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</si>
  <si>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</si>
  <si>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</si>
  <si>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</si>
  <si>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</si>
  <si>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</si>
  <si>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</si>
  <si>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</si>
  <si>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</si>
  <si>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</si>
  <si>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</si>
  <si>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</si>
  <si>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</si>
  <si>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</si>
  <si>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</si>
  <si>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</si>
  <si>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</si>
  <si>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</si>
  <si>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</si>
  <si>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</si>
  <si>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</si>
  <si>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</si>
  <si>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</si>
  <si>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</si>
  <si>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</si>
  <si>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</si>
  <si>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</si>
  <si>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</si>
  <si>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</si>
  <si>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</si>
  <si>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</si>
  <si>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</si>
  <si>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</si>
  <si>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</si>
  <si>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</si>
  <si>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</si>
  <si>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</si>
  <si>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</si>
  <si>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</si>
  <si>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</si>
  <si>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</si>
  <si>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</si>
  <si>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</si>
  <si>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</si>
  <si>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</si>
  <si>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</si>
  <si>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</si>
  <si>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</si>
  <si>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</si>
  <si>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</si>
  <si>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</si>
  <si>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</si>
  <si>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</si>
  <si>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</si>
  <si>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</si>
  <si>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</si>
  <si>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</si>
  <si>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</si>
  <si>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</si>
  <si>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</si>
  <si>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</si>
  <si>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</si>
  <si>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</si>
  <si>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</si>
  <si>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</si>
  <si>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</si>
  <si>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</si>
  <si>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</si>
  <si>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</si>
  <si>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</si>
  <si>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</si>
  <si>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</si>
  <si>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</si>
  <si>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</si>
  <si>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</si>
  <si>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</si>
  <si>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</si>
  <si>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</si>
  <si>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</si>
  <si>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</si>
  <si>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</si>
  <si>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</si>
  <si>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</si>
  <si>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</si>
  <si>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</si>
  <si>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</si>
  <si>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</si>
  <si>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</si>
  <si>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</si>
  <si>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</si>
  <si>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</si>
  <si>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</si>
  <si>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</si>
  <si>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</si>
  <si>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</si>
  <si>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</si>
  <si>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</si>
  <si>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</si>
  <si>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</si>
  <si>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</si>
  <si>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</si>
  <si>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</si>
  <si>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</si>
  <si>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</si>
  <si>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</si>
  <si>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</si>
  <si>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</si>
  <si>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</si>
  <si>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</si>
  <si>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</si>
  <si>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</si>
  <si>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</si>
  <si>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</si>
  <si>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</si>
  <si>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</si>
  <si>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</si>
  <si>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</si>
  <si>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</si>
  <si>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</si>
  <si>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</si>
  <si>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</si>
  <si>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</si>
  <si>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</si>
  <si>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</si>
  <si>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</si>
  <si>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</si>
  <si>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</si>
  <si>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</si>
  <si>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</si>
  <si>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</si>
  <si>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</si>
  <si>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</si>
  <si>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</si>
  <si>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</si>
  <si>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</si>
  <si>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</si>
  <si>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</si>
  <si>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</si>
  <si>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</si>
  <si>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</si>
  <si>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</si>
  <si>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</si>
  <si>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</si>
  <si>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</si>
  <si>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</si>
  <si>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</si>
  <si>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</si>
  <si>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</si>
  <si>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</si>
  <si>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</si>
  <si>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</si>
  <si>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</si>
  <si>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</si>
  <si>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</si>
  <si>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</si>
  <si>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</si>
  <si>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</si>
  <si>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</si>
  <si>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</si>
  <si>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</si>
  <si>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</si>
  <si>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</si>
  <si>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</si>
  <si>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</si>
  <si>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</si>
  <si>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</si>
  <si>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</si>
  <si>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</si>
  <si>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</si>
  <si>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</si>
  <si>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</si>
  <si>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</si>
  <si>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</si>
  <si>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</si>
  <si>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</si>
  <si>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</si>
  <si>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</si>
  <si>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</si>
  <si>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</si>
  <si>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</si>
  <si>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</si>
  <si>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</si>
  <si>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</si>
  <si>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</si>
  <si>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</si>
  <si>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</si>
  <si>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</si>
  <si>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</si>
  <si>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</si>
  <si>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</si>
  <si>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</si>
  <si>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</si>
  <si>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</si>
  <si>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</si>
  <si>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</si>
  <si>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</si>
  <si>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</si>
  <si>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</si>
  <si>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</si>
  <si>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</si>
  <si>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</si>
  <si>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</si>
  <si>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</si>
  <si>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</si>
  <si>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</si>
  <si>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</si>
  <si>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</si>
  <si>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</si>
  <si>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</si>
  <si>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</si>
  <si>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</si>
  <si>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</si>
  <si>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</si>
  <si>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</si>
  <si>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</si>
  <si>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</si>
  <si>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</si>
  <si>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</si>
  <si>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</si>
  <si>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</si>
  <si>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</si>
  <si>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</si>
  <si>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</si>
  <si>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</si>
  <si>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</si>
  <si>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</si>
  <si>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</si>
  <si>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</si>
  <si>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</si>
  <si>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</si>
  <si>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</si>
  <si>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</si>
  <si>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</si>
  <si>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</si>
  <si>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</si>
  <si>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</si>
  <si>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</si>
  <si>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</si>
  <si>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</si>
  <si>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</si>
  <si>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</si>
  <si>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</si>
  <si>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</si>
  <si>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</si>
  <si>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</si>
  <si>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</si>
  <si>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</si>
  <si>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</si>
  <si>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</si>
  <si>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</si>
  <si>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</si>
  <si>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</si>
  <si>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</si>
  <si>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</si>
  <si>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</si>
  <si>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</si>
  <si>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</si>
  <si>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</si>
  <si>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</si>
  <si>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</si>
  <si>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</si>
  <si>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</si>
  <si>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</si>
  <si>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</si>
  <si>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</si>
  <si>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</si>
  <si>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</si>
  <si>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</si>
  <si>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</si>
  <si>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</si>
  <si>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</si>
  <si>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</si>
  <si>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</si>
  <si>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</si>
  <si>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</si>
  <si>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</si>
  <si>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</si>
  <si>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</si>
  <si>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</si>
  <si>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</si>
  <si>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</si>
  <si>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</si>
  <si>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</si>
  <si>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</si>
  <si>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</si>
  <si>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</si>
  <si>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</si>
  <si>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</si>
  <si>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</si>
  <si>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</si>
  <si>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</si>
  <si>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</si>
  <si>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</si>
  <si>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</si>
  <si>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</si>
  <si>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</si>
  <si>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</si>
  <si>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</si>
  <si>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</si>
  <si>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</si>
  <si>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</si>
  <si>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</si>
  <si>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</si>
  <si>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</si>
  <si>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</si>
  <si>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</si>
  <si>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</si>
  <si>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</si>
  <si>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</si>
  <si>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</si>
  <si>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</si>
  <si>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</si>
  <si>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</si>
  <si>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</si>
  <si>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</si>
  <si>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</si>
  <si>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</si>
  <si>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</si>
  <si>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</si>
  <si>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</si>
  <si>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</si>
  <si>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</si>
  <si>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</si>
  <si>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</si>
  <si>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</si>
  <si>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</si>
  <si>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</si>
  <si>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</si>
  <si>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</si>
  <si>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</si>
  <si>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</si>
  <si>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</si>
  <si>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</si>
  <si>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</si>
  <si>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</si>
  <si>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</si>
  <si>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</si>
  <si>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</si>
  <si>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</si>
  <si>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</si>
  <si>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</si>
  <si>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</si>
  <si>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</si>
  <si>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</si>
  <si>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</si>
  <si>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</si>
  <si>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</si>
  <si>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</si>
  <si>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</si>
  <si>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</si>
  <si>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</si>
  <si>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</si>
  <si>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</si>
  <si>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</si>
  <si>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</si>
  <si>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</si>
  <si>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</si>
  <si>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</si>
  <si>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</si>
  <si>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</si>
  <si>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</si>
  <si>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</si>
  <si>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</si>
  <si>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</si>
  <si>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</si>
  <si>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</si>
  <si>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</si>
  <si>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</si>
  <si>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</si>
  <si>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</si>
  <si>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</si>
  <si>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</si>
  <si>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</si>
  <si>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</si>
  <si>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</si>
  <si>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</si>
  <si>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</si>
  <si>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</si>
  <si>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</si>
  <si>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</si>
  <si>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</si>
  <si>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</si>
  <si>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</si>
  <si>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</si>
  <si>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</si>
  <si>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</si>
  <si>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</si>
  <si>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</si>
  <si>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</si>
  <si>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</si>
  <si>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</si>
  <si>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</si>
  <si>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</si>
  <si>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</si>
  <si>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</si>
  <si>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</si>
  <si>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</si>
  <si>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</si>
  <si>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</si>
  <si>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</si>
  <si>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</si>
  <si>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</si>
  <si>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</si>
  <si>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</si>
  <si>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</si>
  <si>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</si>
  <si>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</si>
  <si>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</si>
  <si>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</si>
  <si>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</si>
  <si>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</si>
  <si>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</si>
  <si>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</si>
  <si>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</si>
  <si>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</si>
  <si>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</si>
  <si>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</si>
  <si>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</si>
  <si>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</si>
  <si>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</si>
  <si>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</si>
  <si>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</si>
  <si>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</si>
  <si>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</si>
  <si>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</si>
  <si>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</si>
  <si>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</si>
  <si>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</si>
  <si>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</si>
  <si>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</si>
  <si>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</si>
  <si>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</si>
  <si>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</si>
  <si>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</si>
  <si>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</si>
  <si>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</si>
  <si>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</si>
  <si>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</si>
  <si>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</si>
  <si>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</si>
  <si>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</si>
  <si>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</si>
  <si>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</si>
  <si>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</si>
  <si>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</si>
  <si>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</si>
  <si>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</si>
  <si>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</si>
  <si>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</si>
  <si>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</si>
  <si>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</si>
  <si>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</si>
  <si>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</si>
  <si>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</si>
  <si>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</si>
  <si>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</si>
  <si>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</si>
  <si>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</si>
  <si>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</si>
  <si>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</si>
  <si>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</si>
  <si>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</si>
  <si>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</si>
  <si>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</si>
  <si>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</si>
  <si>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</si>
  <si>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</si>
  <si>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</si>
  <si>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</si>
  <si>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</si>
  <si>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</si>
  <si>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</si>
  <si>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</si>
  <si>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</si>
  <si>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</si>
  <si>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</si>
  <si>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</si>
  <si>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</si>
  <si>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</si>
  <si>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</si>
  <si>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</si>
  <si>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</si>
  <si>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</si>
  <si>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</si>
  <si>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</si>
  <si>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</si>
  <si>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</si>
  <si>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</si>
  <si>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</si>
  <si>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</si>
  <si>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</si>
  <si>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</si>
  <si>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</si>
  <si>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</si>
  <si>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</si>
  <si>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</si>
  <si>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</si>
  <si>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</si>
  <si>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</si>
  <si>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</si>
  <si>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</si>
  <si>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</si>
  <si>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</si>
  <si>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</si>
  <si>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</si>
  <si>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</si>
  <si>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</si>
  <si>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</si>
  <si>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</si>
  <si>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</si>
  <si>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</si>
  <si>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</si>
  <si>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</si>
  <si>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</si>
  <si>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</si>
  <si>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</si>
  <si>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</si>
  <si>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</si>
  <si>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</si>
  <si>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</si>
  <si>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</si>
  <si>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</si>
  <si>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</si>
  <si>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</si>
  <si>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</si>
  <si>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</si>
  <si>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</si>
  <si>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</si>
  <si>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</si>
  <si>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</si>
  <si>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</si>
  <si>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</si>
  <si>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</si>
  <si>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</si>
  <si>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</si>
  <si>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</si>
  <si>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</si>
  <si>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</si>
  <si>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</si>
  <si>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</si>
  <si>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</si>
  <si>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</si>
  <si>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</si>
  <si>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</si>
  <si>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</si>
  <si>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</si>
  <si>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</si>
  <si>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</si>
  <si>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</si>
  <si>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</si>
  <si>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</si>
  <si>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</si>
  <si>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</si>
  <si>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</si>
  <si>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</si>
  <si>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</si>
  <si>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</si>
  <si>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</si>
  <si>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</si>
  <si>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</si>
  <si>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</si>
  <si>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</si>
  <si>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</si>
  <si>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</si>
  <si>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</si>
  <si>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</si>
  <si>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</si>
  <si>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</si>
  <si>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</si>
  <si>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</si>
  <si>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</si>
  <si>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</si>
  <si>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</si>
  <si>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</si>
  <si>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</si>
  <si>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</si>
  <si>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</si>
  <si>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</si>
  <si>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</si>
  <si>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</si>
  <si>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</si>
  <si>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</si>
  <si>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</si>
  <si>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</si>
  <si>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</si>
  <si>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</si>
  <si>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</si>
  <si>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</si>
  <si>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</si>
  <si>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</si>
  <si>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</si>
  <si>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</si>
  <si>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</si>
  <si>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</si>
  <si>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</si>
  <si>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</si>
  <si>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</si>
  <si>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</si>
  <si>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</si>
  <si>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</si>
  <si>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</si>
  <si>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</si>
  <si>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</si>
  <si>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</si>
  <si>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</si>
  <si>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</si>
  <si>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</si>
  <si>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</si>
  <si>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</si>
  <si>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</si>
  <si>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</si>
  <si>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</si>
  <si>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</si>
  <si>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</si>
  <si>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</si>
  <si>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</si>
  <si>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</si>
  <si>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</si>
  <si>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</si>
  <si>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</si>
  <si>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</si>
  <si>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</si>
  <si>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</si>
  <si>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</si>
  <si>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</si>
  <si>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</si>
  <si>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</si>
  <si>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</si>
  <si>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</si>
  <si>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</si>
  <si>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</si>
  <si>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</si>
  <si>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</si>
  <si>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</si>
  <si>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</si>
  <si>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</si>
  <si>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</si>
  <si>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</si>
  <si>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</si>
  <si>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</si>
  <si>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</si>
  <si>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</si>
  <si>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</si>
  <si>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</si>
  <si>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</si>
  <si>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</si>
  <si>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</si>
  <si>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</si>
  <si>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</si>
  <si>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</si>
  <si>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</si>
  <si>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</si>
  <si>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</si>
  <si>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</si>
  <si>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</si>
  <si>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</si>
  <si>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</si>
  <si>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</si>
  <si>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</si>
  <si>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</si>
  <si>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</si>
  <si>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</si>
  <si>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</si>
  <si>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</si>
  <si>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</si>
  <si>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</si>
  <si>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</si>
  <si>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</si>
  <si>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</si>
  <si>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</si>
  <si>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</si>
  <si>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</si>
  <si>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</si>
  <si>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</si>
  <si>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</si>
  <si>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</si>
  <si>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</si>
  <si>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</si>
  <si>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</si>
  <si>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</si>
  <si>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</si>
  <si>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</si>
  <si>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</si>
  <si>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</si>
  <si>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</si>
  <si>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</si>
  <si>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</si>
  <si>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</si>
  <si>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</si>
  <si>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</si>
  <si>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</si>
  <si>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</si>
  <si>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</si>
  <si>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</si>
  <si>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</si>
  <si>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</si>
  <si>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</si>
  <si>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</si>
  <si>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</si>
  <si>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</si>
  <si>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</si>
  <si>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</si>
  <si>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</si>
  <si>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</si>
  <si>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</si>
  <si>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</si>
  <si>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</si>
  <si>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</si>
  <si>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</si>
  <si>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</si>
  <si>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</si>
  <si>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</si>
  <si>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</si>
  <si>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</si>
  <si>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</si>
  <si>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</si>
  <si>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</si>
  <si>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</si>
  <si>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</si>
  <si>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</si>
  <si>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</si>
  <si>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</si>
  <si>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</si>
  <si>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</si>
  <si>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</si>
  <si>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</si>
  <si>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</si>
  <si>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</si>
  <si>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</si>
  <si>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</si>
  <si>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</si>
  <si>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</si>
  <si>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</si>
  <si>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</si>
  <si>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</si>
  <si>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</si>
  <si>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</si>
  <si>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</si>
  <si>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</si>
  <si>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</si>
  <si>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</si>
  <si>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</si>
  <si>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</si>
  <si>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</si>
  <si>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</si>
  <si>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</si>
  <si>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</si>
  <si>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</si>
  <si>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</si>
  <si>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</si>
  <si>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</si>
  <si>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</si>
  <si>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</si>
  <si>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</si>
  <si>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</si>
  <si>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</si>
  <si>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</si>
  <si>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</si>
  <si>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</si>
  <si>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</si>
  <si>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</si>
  <si>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</si>
  <si>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</si>
  <si>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</si>
  <si>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</si>
  <si>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</si>
  <si>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</si>
  <si>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</si>
  <si>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</si>
  <si>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</si>
  <si>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</si>
  <si>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</si>
  <si>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</si>
  <si>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</si>
  <si>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</si>
  <si>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</si>
  <si>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</si>
  <si>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</si>
  <si>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</si>
  <si>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</si>
  <si>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</si>
  <si>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</si>
  <si>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</si>
  <si>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</si>
  <si>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</si>
  <si>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</si>
  <si>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</si>
  <si>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</si>
  <si>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</si>
  <si>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</si>
  <si>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</si>
  <si>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</si>
  <si>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</si>
  <si>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</si>
  <si>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</si>
  <si>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</si>
  <si>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</si>
  <si>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</si>
  <si>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</si>
  <si>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</si>
  <si>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</si>
  <si>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</si>
  <si>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</si>
  <si>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</si>
  <si>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</si>
  <si>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</si>
  <si>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</si>
  <si>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</si>
  <si>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</si>
  <si>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</si>
  <si>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</si>
  <si>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</si>
  <si>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</si>
  <si>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</si>
  <si>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</si>
  <si>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</si>
  <si>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</si>
  <si>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</si>
  <si>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</si>
  <si>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</si>
  <si>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</si>
  <si>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</si>
  <si>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</si>
  <si>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</si>
  <si>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</si>
  <si>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</si>
  <si>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</si>
  <si>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</si>
  <si>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</si>
  <si>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</si>
  <si>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</si>
  <si>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</si>
  <si>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</si>
  <si>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</si>
  <si>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</si>
  <si>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</si>
  <si>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</si>
  <si>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</si>
  <si>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</si>
  <si>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</si>
  <si>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</si>
  <si>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</si>
  <si>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</si>
  <si>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</si>
  <si>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</si>
  <si>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</si>
  <si>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</si>
  <si>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</si>
  <si>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</si>
  <si>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</si>
  <si>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</si>
  <si>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</si>
  <si>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</si>
  <si>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</si>
  <si>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</si>
  <si>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</si>
  <si>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</si>
  <si>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</si>
  <si>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</si>
  <si>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</si>
  <si>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</si>
  <si>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</si>
  <si>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</si>
  <si>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</si>
  <si>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</si>
  <si>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</si>
  <si>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</si>
  <si>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</si>
  <si>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</si>
  <si>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</si>
  <si>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</si>
  <si>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</si>
  <si>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</si>
  <si>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</si>
  <si>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</si>
  <si>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</si>
  <si>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</si>
  <si>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</si>
  <si>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</si>
  <si>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</si>
  <si>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</si>
  <si>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</si>
  <si>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</si>
  <si>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</si>
  <si>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</si>
  <si>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</si>
  <si>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</si>
  <si>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</si>
  <si>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</si>
  <si>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</si>
  <si>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</si>
  <si>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</si>
  <si>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</si>
  <si>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</si>
  <si>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</si>
  <si>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</si>
  <si>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</si>
  <si>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</si>
  <si>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</si>
  <si>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</si>
  <si>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</si>
  <si>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</si>
  <si>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</si>
  <si>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</si>
  <si>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</si>
  <si>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</si>
  <si>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</si>
  <si>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</si>
  <si>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</si>
  <si>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</si>
  <si>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</si>
  <si>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</si>
  <si>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</si>
  <si>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</si>
  <si>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</si>
  <si>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</si>
  <si>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</si>
  <si>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</si>
  <si>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</si>
  <si>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</si>
  <si>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</si>
  <si>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</si>
  <si>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</si>
  <si>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</si>
  <si>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</si>
  <si>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</si>
  <si>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</si>
  <si>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</si>
  <si>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</si>
  <si>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</si>
  <si>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</si>
  <si>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</si>
  <si>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</si>
  <si>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</si>
  <si>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</si>
  <si>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</si>
  <si>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</si>
  <si>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</si>
  <si>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</si>
  <si>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</si>
  <si>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</si>
  <si>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</si>
  <si>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</si>
  <si>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</si>
  <si>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</si>
  <si>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</si>
  <si>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</si>
  <si>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</si>
  <si>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</si>
  <si>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</si>
  <si>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</si>
  <si>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</si>
  <si>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</si>
  <si>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</si>
  <si>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</si>
  <si>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</si>
  <si>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</si>
  <si>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</si>
  <si>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</si>
  <si>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</si>
  <si>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</si>
  <si>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</si>
  <si>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</si>
  <si>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</si>
  <si>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</si>
  <si>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</si>
  <si>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</si>
  <si>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</si>
  <si>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</si>
  <si>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</si>
  <si>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</si>
  <si>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</si>
  <si>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</si>
  <si>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</si>
  <si>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</si>
  <si>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</si>
  <si>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</si>
  <si>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</si>
  <si>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</si>
  <si>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</si>
  <si>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</si>
  <si>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</si>
  <si>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</si>
  <si>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</si>
  <si>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</si>
  <si>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</si>
  <si>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</si>
  <si>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</si>
  <si>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</si>
  <si>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</si>
  <si>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</si>
  <si>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</si>
  <si>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</si>
  <si>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</si>
  <si>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</si>
  <si>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</si>
  <si>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</si>
  <si>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</si>
  <si>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</si>
  <si>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</si>
  <si>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</si>
  <si>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</si>
  <si>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</si>
  <si>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</si>
  <si>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</si>
  <si>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</si>
  <si>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</si>
  <si>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</si>
  <si>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</si>
  <si>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</si>
  <si>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</si>
  <si>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</si>
  <si>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</si>
  <si>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</si>
  <si>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</si>
  <si>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</si>
  <si>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</si>
  <si>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</si>
  <si>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</si>
  <si>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</si>
  <si>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</si>
  <si>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</si>
  <si>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</si>
  <si>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</si>
  <si>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</si>
  <si>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</si>
  <si>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</si>
  <si>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</si>
  <si>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</si>
  <si>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</si>
  <si>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</si>
  <si>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</si>
  <si>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</si>
  <si>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</si>
  <si>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</si>
  <si>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</si>
  <si>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</si>
  <si>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</si>
  <si>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</si>
  <si>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</si>
  <si>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</si>
  <si>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</si>
  <si>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</si>
  <si>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</si>
  <si>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</si>
  <si>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</si>
  <si>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</si>
  <si>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</si>
  <si>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</si>
  <si>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</si>
  <si>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</si>
  <si>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</si>
  <si>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</si>
  <si>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</si>
  <si>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</si>
  <si>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</si>
  <si>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</si>
  <si>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</si>
  <si>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</si>
  <si>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</si>
  <si>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</si>
  <si>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</si>
  <si>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</si>
  <si>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</si>
  <si>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</si>
  <si>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</si>
  <si>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</si>
  <si>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</si>
  <si>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</si>
  <si>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</si>
  <si>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</si>
  <si>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</si>
  <si>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</si>
  <si>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</si>
  <si>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</si>
  <si>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</si>
  <si>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</si>
  <si>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</si>
  <si>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</si>
  <si>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</si>
  <si>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</si>
  <si>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</si>
  <si>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</si>
  <si>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</si>
  <si>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</si>
  <si>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</si>
  <si>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</si>
  <si>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</si>
  <si>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</si>
  <si>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</si>
  <si>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</si>
  <si>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</si>
  <si>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</si>
  <si>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</si>
  <si>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</si>
  <si>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</si>
  <si>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</si>
  <si>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</si>
  <si>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</si>
  <si>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</si>
  <si>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</si>
  <si>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</si>
  <si>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</si>
  <si>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</si>
  <si>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</si>
  <si>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</si>
  <si>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</si>
  <si>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</si>
  <si>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</si>
  <si>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</si>
  <si>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</si>
  <si>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</si>
  <si>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</si>
  <si>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</si>
  <si>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</si>
  <si>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</si>
  <si>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</si>
  <si>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</si>
  <si>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</si>
  <si>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</si>
  <si>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</si>
  <si>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</si>
  <si>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</si>
  <si>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</si>
  <si>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</si>
  <si>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</si>
  <si>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</si>
  <si>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</si>
  <si>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</si>
  <si>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</si>
  <si>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</si>
  <si>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</si>
  <si>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</si>
  <si>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</si>
  <si>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</si>
  <si>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</si>
  <si>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</si>
  <si>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</si>
  <si>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</si>
  <si>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</si>
  <si>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</si>
  <si>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</si>
  <si>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</si>
  <si>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</si>
  <si>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</si>
  <si>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</si>
  <si>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</si>
  <si>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</si>
  <si>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</si>
  <si>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</si>
  <si>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</si>
  <si>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</si>
  <si>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</si>
  <si>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</si>
  <si>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</si>
  <si>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</si>
  <si>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</si>
  <si>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</si>
  <si>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</si>
  <si>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</si>
  <si>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</si>
  <si>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</si>
  <si>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</si>
  <si>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</si>
  <si>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</si>
  <si>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</si>
  <si>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</si>
  <si>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</si>
  <si>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</si>
  <si>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</si>
  <si>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</si>
  <si>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</si>
  <si>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</si>
  <si>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</si>
  <si>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bik0770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</si>
</sst>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321.99784652777453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45984.946272453701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45984.946272453701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45984.946272453701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45984.946272453701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45984.946272453701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45984.946272453701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45984.946272453701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45984.946272453701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45984.946272453701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45984.946272453701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45984.946272453701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45984.946272453701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45984.946272453701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45984.946272453701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45984.946272453701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45984.946272453701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45984.946272453701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45984.946272453701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45984.946272453701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45984.946272453701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45984.946272453701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45984.946272453701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45984.946272453701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45984.946272453701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45984.946272453701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45984.946272453701</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45984.946272453701</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159.94643506944703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0.55885405092703877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45984.946273032408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45984.946273032408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45984.946273032408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45984.946273032408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45984.946273032408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45984.946273032408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45984.946273032408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45984.946273032408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45984.946273032408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45984.946273032408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45984.946273032408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45984.946273032408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45984.946273032408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45984.946273032408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45984.946273032408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45984.946273032408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45984.946273032408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45984.946273032408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45984.946273032408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45984.946273032408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45984.946273032408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45984.946273032408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45984.946273032408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45984.946273032408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45984.946273032408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45984.946273032408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45984.946273032408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45984.946273032408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45984.946273032408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45984.946273032408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45984.946273032408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45984.946273032408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45984.946273032408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45984.946273032408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45984.946273032408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45984.946273032408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45984.946273032408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45984.946273032408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45984.946273032408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45984.946273032408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45984.946273032408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45984.946273032408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45984.946273032408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45984.946273032408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45984.946273032408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45984.946273032408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45984.946273032408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45984.946273032408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45984.946273032408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45984.946273032408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45984.946273032408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45984.946273032408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45984.946273032408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45984.946273032408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45984.946273032408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45984.946273032408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45984.946273032408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45984.946273032408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45984.946273032408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45984.946273032408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45984.946273032408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45984.946273032408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45984.946273032408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45984.946273032408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45984.946273032408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45984.946273032408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45984.946273032408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45984.946273032408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45984.946273032408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45984.946273032408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45984.946273032408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45984.946273032408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45984.946273032408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45984.946273032408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45984.946273032408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45984.946273032408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45984.946273032408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45984.946273032408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45984.946273032408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45984.946273032408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45984.946273032408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45984.946273032408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45984.946273032408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45984.946273032408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45984.946273032408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45984.946273032408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45984.946273032408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45984.946273032408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45984.946273032408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45984.946273032408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45984.946273032408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45984.946273032408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45984.946273032408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45984.946273032408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45984.946273032408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45984.946273032408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45984.946273032408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45984.946273032408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45984.946273032408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45984.946273032408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45984.946273032408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45984.946273032408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45984.946273032408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45984.946273032408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45984.946273032408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45984.946273032408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45984.946273032408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45984.946273032408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45984.946273032408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45984.946273032408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45984.946273032408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45984.946273032408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45984.946273032408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45984.946273032408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45984.946273032408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45984.946273032408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45984.946273032408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45984.946273032408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45984.946273032408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45984.946273032408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45984.946273032408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45984.946273032408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45984.946273032408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45984.946273032408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45984.946273032408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45984.946273032408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45984.946273032408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45984.946273032408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45984.946273032408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45984.946273032408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45984.946273032408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45984.946273032408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45984.946273032408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45984.946273032408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45984.946273032408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45984.946273032408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45984.946273032408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45984.946273032408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45984.946273032408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45984.946273032408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45984.946273032408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45984.946273032408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45984.946273032408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45984.946273032408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45984.946273032408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45984.946273032408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45984.946273032408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45984.946273032408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45984.946273032408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45984.946273032408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45984.946273032408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45984.946273032408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45984.946273032408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45984.946273032408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45984.946273032408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45984.946273032408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45984.946273032408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45984.946273032408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45984.946273032408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45984.946273032408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45984.946273032408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45984.946273032408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45984.946273032408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45984.946273032408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45984.946273032408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45984.946273032408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45984.946273032408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45984.946273032408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45984.946273032408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45984.946273032408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45984.946273032408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45984.946273032408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45984.946273032408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45984.946273032408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45984.946273032408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45984.946273032408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45984.946273032408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45984.946273032408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45984.946273032408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45984.946273032408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45984.946273032408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45984.946273032408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45984.946273032408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45984.946273032408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45984.946273032408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45984.946273032408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45984.946273032408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45984.946273032408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45984.946273032408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45984.946273032408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45984.946273032408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45984.946273032408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45984.946273032408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45984.946273032408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45984.946273032408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45984.946273032408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45984.946273032408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45984.946273032408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45984.946273032408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45984.946273032408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45984.946273032408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45984.946273032408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45984.946273032408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45984.946273032408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45984.946273032408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45984.946273032408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45984.946273032408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45984.946273032408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45984.946273032408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45984.946273032408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45984.946273032408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45984.946273032408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45984.946273032408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45984.946273032408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45984.946273032408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45984.946273032408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45984.946273032408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45984.946273032408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45984.946273032408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45984.946273032408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45984.946273032408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45984.946273032408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45984.946273032408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45984.946273032408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45984.946273032408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45984.946273032408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45984.946273032408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45984.946273032408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45984.946273032408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45984.946273032408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45984.946273032408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45984.946273032408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45984.946273032408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45984.946273032408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45984.946273032408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45984.946273032408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45984.946273032408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45984.946273032408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45984.946273032408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45984.946273032408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45984.946273032408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45984.946273032408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45984.946273032408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45984.946273032408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45984.946273032408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45984.946273032408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45984.946273032408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45984.946273032408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45984.946273032408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45984.946273032408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45984.946273032408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45984.946273032408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45984.946273032408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45984.946273032408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45984.946273032408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45984.946273032408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45984.946273032408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45984.946273032408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45984.946273032408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45984.946273032408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45984.946273032408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45984.946273032408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45984.946273032408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45984.946273032408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45984.946273032408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45984.946273032408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45984.946273032408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45984.946273032408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45984.946273032408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45984.946273032408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45984.946273032408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45984.946273032408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45984.946273032408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45984.946273032408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45984.946273032408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45984.946273032408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45984.946273032408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45984.946273032408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45984.946273032408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45984.946273032408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45984.946273032408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45984.946273032408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45984.946273032408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45984.946273032408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45984.946273032408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45984.946273032408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45984.946273032408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45984.946273032408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45984.946273032408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45984.946273032408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45984.946273032408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45984.946273032408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45984.946273032408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45984.946273032408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45984.946273032408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45984.946273032408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45984.946273032408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45984.946273032408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45984.946273032408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45984.946273032408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45984.946273032408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45984.946273032408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45984.946273032408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45984.946273032408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45984.946273032408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45984.946273032408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45984.946273032408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45984.946273032408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45984.946273032408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45984.946273032408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45984.946273032408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45984.946273032408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45984.946273032408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45984.946273032408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45984.946273032408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45984.946273032408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45984.946273032408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45984.946273032408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45984.946273032408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45984.946273032408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45984.946273032408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45984.946273032408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45984.946273032408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45984.946273032408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45984.946273032408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45984.946273032408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45984.946273032408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45984.946273032408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45984.946273032408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45984.946273032408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45984.946273032408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45984.946273032408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45984.946273032408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45984.946273032408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45984.946273032408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45984.946273032408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45984.946273032408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45984.946273032408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45984.946273032408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45984.946273032408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45984.946273032408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45984.946273032408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45984.946273032408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45984.946273032408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45984.946273032408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45984.946273032408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45984.946273032408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45984.946273032408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45984.946273032408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45984.946273032408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45984.946273032408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45984.946273032408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45984.946273032408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45984.946273032408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45984.946273032408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45984.946273032408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45984.946273032408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45984.946273032408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45984.946273032408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45984.946273032408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45984.946273032408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45984.946273032408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45984.946273032408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45984.946273032408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45984.946273032408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45984.946273032408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45984.946273032408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45984.946273032408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45984.946273032408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45984.946273032408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45984.946273032408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45984.946273032408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45984.946273032408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45984.946273032408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45984.946273032408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45984.946273032408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45984.946273032408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45984.946273032408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45984.946273032408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45984.946273032408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45984.946273032408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45984.946273032408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45984.946273032408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45984.946273032408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45984.946273032408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45984.946273032408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45984.946273032408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45984.946273032408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45984.946273032408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45984.946273032408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45984.946273032408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45984.946273032408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45984.946273032408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45984.946273032408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45984.946273032408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45984.946273032408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45984.946273032408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45984.946273032408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45984.946273032408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45984.946273032408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45984.946273032408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45984.946273032408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45984.946273032408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45984.946273032408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45984.946273032408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45984.946273032408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45984.946273032408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45984.946273032408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45984.946273032408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45984.946273032408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45984.946273032408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45984.946273032408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45984.946273032408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45984.946273032408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45984.946273032408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45984.946273032408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45984.946273032408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45984.946273032408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45984.946273032408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45984.946273032408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45984.946273032408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45984.946273032408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45984.946273032408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45984.946273032408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45984.946273032408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45984.946273032408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45984.946273032408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45984.946273032408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45984.946273032408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45984.946273032408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45984.946273032408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45984.946273032408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45984.946273032408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45984.946273032408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45984.946273032408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45984.946273032408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45984.946273032408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45984.946273032408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45984.946273032408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45984.946273032408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45984.946273032408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45984.946273032408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45984.946273032408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45984.946273032408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45984.946273032408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45984.946273032408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45984.946273032408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45984.946273032408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45984.946273032408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45984.946273032408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45984.946273032408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45984.946273032408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45984.946273032408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45984.946273032408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45984.946273032408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45984.946273032408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45984.946273032408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45984.946273032408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45984.946273032408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45984.946273032408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45984.946273032408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45984.946273032408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45984.946273032408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45984.946273032408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45984.946273032408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45984.946273032408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45984.946273032408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45984.946273032408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45984.946273032408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45984.946273032408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45984.946273032408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45984.946273032408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45984.946273032408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45984.946273032408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45984.946273032408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45984.946273032408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45984.946273032408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45984.946273032408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45984.946273032408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45984.946273032408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45984.946273032408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45984.946273032408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45984.946273032408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45984.946273032408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45984.946273032408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45984.946273032408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45984.946273032408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45984.946273032408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45984.946273032408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45984.946273032408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45984.946273032408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45984.946273032408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45984.946273032408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45984.946273032408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45984.946273032408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45984.946273032408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45984.946273032408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45984.946273032408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45984.946273032408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45984.946273032408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45984.946273032408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45984.946273032408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45984.946273032408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45984.946273032408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45984.946273032408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45984.946273032408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45984.946273032408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45984.946273032408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45984.946273032408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45984.946273032408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45984.946273032408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45984.946273032408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45984.946273032408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45984.946273032408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45984.946273032408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45984.946273032408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45984.946273032408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45984.946273032408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45984.946273032408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45984.946273032408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45984.946273032408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45984.946273032408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45984.946273032408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45984.946273032408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45984.946273032408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45984.946273032408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45984.946273032408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45984.946273032408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45984.946273032408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45984.946273032408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45984.946273032408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45984.946273032408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45984.946273032408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45984.946273032408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45984.946273032408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45984.946273032408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45984.946273032408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45984.946273032408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45984.946273032408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45984.946273032408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45984.946273032408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45984.946273032408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45984.946273032408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45984.946273032408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45984.946273032408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45984.946273032408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45984.946273032408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45984.946273032408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45984.946273032408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45984.946273032408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45984.946273032408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45984.946273032408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45984.946273032408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45984.946273032408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45984.946273032408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45984.946273032408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45984.946273032408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45984.946273032408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45984.946273032408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45984.946273032408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45984.946273032408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45984.946273032408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45984.946273032408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45984.946273032408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45984.946273032408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45984.946273032408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45984.946273032408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45984.946273032408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45984.946273032408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45984.946273032408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45984.946273032408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45984.946273032408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45984.946273032408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45984.946273032408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45984.946273032408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45984.946273032408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45984.946273032408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45984.946273032408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45984.946273032408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45984.946273032408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45984.946273032408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45984.946273032408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45984.946273032408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45984.946273032408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45984.946273032408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45984.946273032408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45984.946273032408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45984.946273032408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45984.946273032408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45984.946273032408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45984.946273032408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45984.946273032408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45984.946273032408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45984.946273032408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45984.946273032408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45984.946273032408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45984.946273032408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45984.946273032408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45984.946273032408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45984.946273032408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45984.946273032408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45984.946273032408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45984.946273032408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45984.946273032408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45984.946273032408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45984.946273032408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45984.946273032408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45984.946273032408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45984.946273032408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45984.946273032408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45984.946273032408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45984.946273032408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45984.946273032408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45984.946273032408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45984.946273032408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45984.946273032408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45984.946273032408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45984.946273032408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45984.946273032408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45984.946273032408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45984.946273032408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45984.946273032408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45984.946273032408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45984.946273032408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45984.946273032408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45984.946273032408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45984.946273032408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45984.946273032408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45984.946273032408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45984.946273032408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45984.946273032408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45984.946273032408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45984.946273032408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45984.946273032408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45984.946273032408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45984.946273032408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45984.946273032408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45984.946273032408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45984.946273032408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45984.946273032408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45984.946273032408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45984.946273032408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45984.946273032408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45984.946273032408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45984.946273032408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45984.946273032408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45984.946273032408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45984.946273032408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45984.946273032408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45984.946273032408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45984.946273032408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45984.946273032408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45984.946273032408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45984.946273032408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45984.946273032408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45984.946273032408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45984.946273032408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45984.946273032408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45984.946273032408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45984.946273032408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45984.946273032408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45984.946273032408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45984.946273032408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45984.946273032408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45984.946273032408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45984.946273032408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45984.946273032408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45984.946273032408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45984.946273032408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45984.946273032408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45984.946273032408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45984.946273032408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45984.946273032408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45984.946273032408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45984.946273032408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45984.946273032408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45984.946273032408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45984.946273032408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45984.946273032408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45984.946273032408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45984.946273032408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45984.946273032408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45984.946273032408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45984.946273032408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45984.946273032408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45984.946273032408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45984.946273032408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45984.946273032408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45984.946273032408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45984.946273032408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45984.946273032408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45984.946273032408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45984.946273032408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45984.946273032408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45984.946273032408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45984.946273032408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45984.946273032408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45984.946273032408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45984.946273032408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45984.946273032408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45984.946273032408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45984.946273032408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45984.946273032408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45984.946273032408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45984.946273032408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45984.946273032408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45984.946273032408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45984.946273032408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45984.946273032408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45984.946273032408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45984.946273032408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45984.946273032408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45984.946273032408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45984.946273032408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45984.946273032408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45984.946273032408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45984.946273032408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45984.946273032408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45984.946273032408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45984.946273032408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45984.946273032408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45984.946273032408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45984.946273032408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45984.946273032408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45984.946273032408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45984.946273032408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45984.946273032408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45984.946273032408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45984.946273032408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45984.946273032408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45984.946273032408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45984.946273032408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45984.946273032408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45984.946273032408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45984.946273032408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45984.946273032408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45984.946273032408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45984.946273032408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45984.946273032408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45984.946273032408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45984.946273032408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45984.946273032408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45984.946273032408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45984.946273032408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45984.946273032408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45984.946273032408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45984.946273032408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45984.946273032408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45984.946273032408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45984.946273032408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45984.946273032408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45984.946273032408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45984.946273032408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45984.946273032408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45984.946273032408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45984.946273032408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45984.946273032408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45984.946273032408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45984.946273032408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45984.946273032408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45984.946273032408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45984.946273032408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45984.946273032408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45984.946273032408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45984.946273032408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45984.946273032408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45984.946273032408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45984.946273032408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45984.946273032408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45984.946273032408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45984.946273032408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45984.946273032408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45984.946273032408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45984.946273032408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45984.946273032408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45984.946273032408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45984.946273032408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45984.946273032408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45984.946273032408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45984.946273032408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45984.946273032408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45984.946273032408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45984.946273032408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45984.946273032408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45984.946273032408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45984.946273032408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45984.946273032408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45984.946273032408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45984.946273032408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45984.946273032408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45984.946273032408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45984.946273032408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45984.946273032408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45984.946273032408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45984.946273032408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45984.946273032408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45984.946273032408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45984.946273032408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45984.946273032408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45984.946273032408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45984.946273032408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45984.946273032408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45984.946273032408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45984.946273032408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45984.946273032408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45984.946273032408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45984.946273032408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45984.946273032408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45984.946273032408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45984.946273032408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45984.946273032408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45984.946273032408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45984.946273032408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45984.946273032408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45984.946273032408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45984.946273032408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45984.946273032408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45984.946273032408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45984.946273032408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45984.946273032408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45984.946273032408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45984.946273032408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45984.946273032408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45984.946273032408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45984.946273032408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45984.946273032408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45984.946273032408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45984.946273032408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45984.946273032408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45984.946273032408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45984.946273032408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45984.946273032408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45984.946273032408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45984.946273032408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45984.946273032408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45984.946273032408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45984.946273032408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45984.946273032408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45984.946273032408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45984.946273032408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45984.946273032408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45984.946273032408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45984.946273032408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45984.946273032408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45984.946273032408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45984.946273032408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45984.946273032408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45984.946273032408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45984.946273032408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45984.946273032408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45984.946273032408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45984.946273032408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45984.946273032408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45984.946273032408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45984.946273032408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45984.946273032408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45984.946273032408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45984.946273032408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45984.946273032408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45984.946273032408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45984.946273032408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45984.946273032408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45984.946273032408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45984.946273032408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45984.946273032408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45984.946273032408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45984.946273032408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45984.946273032408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45984.946273032408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45984.946273032408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45984.946273032408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45984.946273032408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45984.946273032408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45984.946273032408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45984.946273032408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45984.946273032408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45984.946273032408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45984.946273032408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45984.946273032408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45984.946273032408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45984.946273032408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45984.946273032408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45984.946273032408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45984.946273032408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45984.946273032408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45984.946273032408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45984.946273032408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45984.946273032408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45984.946273032408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45984.946273032408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45984.946273032408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45984.946273032408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45984.946273032408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45984.946273032408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45984.946273032408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45984.946273032408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45984.946273032408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45984.946273032408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45984.946273032408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45984.946273032408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45984.946273032408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45984.946273032408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45984.946273032408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45984.946273032408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45984.946273032408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45984.946273032408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45984.946273032408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45984.946273032408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45984.946273032408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45984.946273032408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45984.946273032408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45984.946273032408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45984.946273032408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45984.946273032408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45984.946273032408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45984.946273032408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45984.946273032408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45984.946273032408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45984.946273032408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45984.946273032408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45984.946273032408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45984.946273032408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45984.946273032408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45984.946273032408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45984.946273032408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45984.946273032408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45984.946273032408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45984.946273032408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45984.946273032408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45984.946273032408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45984.946273032408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45984.946273032408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45984.946273032408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45984.946273032408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45984.946273032408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45984.946273032408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45984.946273032408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45984.946273032408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45984.946273032408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45984.946273032408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45984.946273032408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45984.946273032408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45984.946273032408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45984.946273032408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45984.946273032408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45984.946273032408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45984.946273032408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45984.946273032408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45984.946273032408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45984.946273032408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45984.946273032408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45984.946273032408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45984.946273032408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45984.946273032408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45984.946273032408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45984.946273032408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45984.946273032408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45984.946273032408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45984.946273032408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45984.946273032408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45984.946273032408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45984.946273032408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45984.946273032408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45984.946273032408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45984.946273032408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45984.946273032408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45984.946273032408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45984.946273032408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45984.946273032408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45984.946273032408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45984.946273032408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45984.946273032408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45984.946273032408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45984.946273032408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45984.946273032408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45984.946273032408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45984.946273032408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45984.946273032408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45984.946273032408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45984.946273032408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45984.946273032408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45984.946273032408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45984.946273032408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45984.946273032408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45984.946273032408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45984.946273032408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45984.946273032408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45984.946273032408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45984.946273032408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45984.946273032408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45984.946273032408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45984.946273032408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45984.946273032408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45984.946273032408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45984.946273032408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45984.946273032408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45984.946273032408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45984.946273032408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45984.946273032408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45984.946273032408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45984.946273032408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45984.946273032408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45984.946273032408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45984.946273032408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45984.946273032408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45984.946273032408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45984.946273032408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45984.946273032408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45984.946273032408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45984.946273032408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45984.946273032408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45984.946273032408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45984.946273032408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45984.946273032408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45984.946273032408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45984.946273032408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45984.946273032408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45984.946273032408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45984.946273032408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45984.946273032408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45984.946273032408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45984.946273032408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45984.946273032408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45984.946273032408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45984.946273032408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45984.946273032408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45984.946273032408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45984.946273032408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45984.946273032408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45984.946273032408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45984.946273032408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45984.946273032408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45984.946273032408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45984.946273032408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45984.946273032408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45984.946273032408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45984.946273032408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45984.946273032408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45984.946273032408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45984.946273032408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45984.946273032408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45984.946273032408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45984.946273032408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45984.946273032408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45984.946273032408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45984.946273032408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45984.946273032408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45984.946273032408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45984.946273032408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45984.946273032408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45984.946273032408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45984.946273032408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45984.946273032408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45984.946273032408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45984.946273032408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45984.946273032408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45984.946273032408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45984.946273032408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45984.946273032408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45984.946273032408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45984.946273032408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45984.946273032408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45984.946273032408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45984.946273032408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45984.946273032408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45984.946273032408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45984.946273032408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45984.946273032408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45984.946273032408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45984.946273032408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45984.946273032408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45984.946273032408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45984.946273032408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45984.946273032408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45984.946273032408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45984.946273032408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45984.946273032408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45984.946273032408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45984.946273032408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45984.946273032408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45984.946273032408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45984.946273032408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45984.946273032408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45984.946273032408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45984.946273032408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45984.946273032408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45984.946273032408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45984.946273032408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45984.946273032408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45984.946273032408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45984.946273032408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45984.946273032408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45984.946273032408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45984.946273032408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45984.946273032408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45984.946273032408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45984.946273032408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45984.946273032408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45984.946273032408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45984.946273032408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45984.946273032408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45984.946273032408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45984.946273032408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45984.946273032408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45984.946273032408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45984.946273032408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281.46555543981231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0.45315902777656447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0.13109884259029059</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3.6330324073787779E-2</v>
      </c>
      <c r="H5" s="95">
        <v>45984.903969907406</v>
      </c>
      <c r="I5" s="113" t="str">
        <f>IFERROR(VLOOKUP(D5,DB!A:F,6,0),"")</f>
        <v>SCECO</v>
      </c>
      <c r="J5" s="113" t="str">
        <f>IFERROR(VLOOKUP(D5,DB!A:G,7,0),"")</f>
        <v>Good</v>
      </c>
      <c r="K5" s="97" t="s">
        <v>39114</v>
      </c>
      <c r="L5" s="91" t="str">
        <f>IFERROR(VLOOKUP(D5,DB!A:I,9,0),"")</f>
        <v>Latis</v>
      </c>
    </row>
    <row r="6" spans="1:16" ht="15" customHeight="1">
      <c r="A6" s="113"/>
      <c r="B6" s="113" t="str">
        <f>IFERROR(VLOOKUP(D6,DB!A:K,11,0),"")</f>
        <v/>
      </c>
      <c r="C6" s="93"/>
      <c r="D6" s="91"/>
      <c r="E6" s="94"/>
      <c r="F6" s="95"/>
      <c r="G6" s="96">
        <f t="shared" ca="1" si="0"/>
        <v>45984.946272453701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45984.946272800924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45984.946272800924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45984.946272800924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45984.946272800924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45984.946272800924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45984.946272800924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45984.946272800924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45984.946272800924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45984.946272800924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45984.946272800924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45984.946272800924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45984.946272800924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45984.946272800924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45984.946272800924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45984.946272800924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45984.946272800924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45984.946272800924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45984.946272800924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45984.946272800924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45984.946272800924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45984.946272800924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45984.946272800924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45984.946272800924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45984.946272800924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45984.946272800924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45984.946272800924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45984.946272800924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45984.946272800924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45984.946272800924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45984.946272800924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45984.946272800924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45984.946272800924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45984.946272800924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45984.946272800924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45984.946272800924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45984.946272800924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45984.946272800924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45984.946272800924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45984.946272800924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45984.946272800924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45984.946272800924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45984.946272800924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45984.946272800924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45984.946272800924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45984.946272800924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45984.946272800924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45984.946272800924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45984.946272800924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45984.946272800924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45984.946272800924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45984.946272800924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45984.946272800924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45984.946272800924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45984.946272800924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45984.946272800924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45984.946272800924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45984.946272800924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45984.946272800924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45984.946272800924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45984.946272800924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45984.946272800924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45984.946272800924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45984.946272800924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45984.946272800924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45984.946272800924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45984.946272800924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45984.946272800924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45984.946272800924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45984.946272800924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45984.946272800924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45984.946272800924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45984.946272800924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45984.946272800924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45984.946272800924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45984.946272800924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45984.946272800924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45984.946272800924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45984.946272800924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45984.946272800924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45984.946272800924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45984.946272800924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45984.946272800924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45984.946272800924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45984.946272800924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45984.946272800924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45984.946272800924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45984.946272800924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45984.946272800924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45984.946272800924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45984.946272800924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45984.946272800924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45984.946272800924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45984.946272800924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45984.946272800924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45984.946272800924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45984.946272800924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45984.946272800924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45984.946272800924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45984.946272800924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45984.946272800924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45984.946272800924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45984.946272800924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45984.946272800924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45984.946272800924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45984.946272800924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45984.946272800924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45984.946272800924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45984.946272800924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45984.946272800924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45984.946272800924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45984.946272800924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45984.946272800924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45984.946272800924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45984.946272800924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45984.946272800924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45984.946272800924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45984.946272800924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45984.946272800924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45984.946272800924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45984.946272800924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45984.946272800924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45984.946272800924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45984.946272800924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45984.946272800924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45984.946272800924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45984.946272800924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45984.946272800924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45984.946272800924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45984.946272800924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45984.946272800924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45984.946272800924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45984.946272800924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45984.946272800924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45984.946272800924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45984.946272800924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45984.946272800924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45984.946272800924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45984.946272800924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45984.946272800924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45984.946272800924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45984.946272800924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45984.946272800924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45984.946272800924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45984.946272800924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45984.946272800924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45984.946272800924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45984.946272800924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45984.946272800924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45984.946272800924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45984.946272800924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45984.946272800924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45984.946272800924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45984.946272800924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45984.946272800924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45984.946272800924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45984.946272800924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45984.946272800924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45984.946272800924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45984.946272800924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45984.946272800924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45984.946272800924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45984.946272800924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45984.946272800924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45984.946272800924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45984.946272800924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45984.946272800924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45984.946272800924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45984.946272800924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45984.946272800924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45984.946272800924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45984.946272800924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45984.946272800924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45984.946272800924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45984.946272800924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45984.946272800924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45984.946272800924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45984.946272800924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45984.946272800924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45984.946272800924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45984.946272800924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45984.946272800924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45984.946272800924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45984.946272800924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45984.946272800924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45984.946272800924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45984.946272800924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45984.946272800924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45984.946272800924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45984.946272800924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45984.946272800924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45984.946272800924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45984.946272800924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45984.946272800924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45984.946272800924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45984.946272800924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45984.946272800924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45984.946272800924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45984.946272800924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45984.946272800924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45984.946272800924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45984.946272800924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45984.946272800924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45984.946272800924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45984.946272800924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45984.946272800924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45984.946272800924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45984.946272800924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45984.946272800924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45984.946272800924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45984.946272800924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45984.946272800924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45984.946272800924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45984.946272800924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45984.946272800924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45984.946272800924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45984.946272800924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45984.946272800924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45984.946272800924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45984.946272800924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45984.946272800924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45984.946272800924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45984.946272800924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45984.946272800924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45984.946272800924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45984.946272800924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45984.946272800924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45984.946272800924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45984.946272800924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45984.946272800924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45984.946272800924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45984.946272800924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45984.946272800924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45984.946272800924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45984.946272800924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45984.946272800924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45984.946272800924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45984.946272800924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45984.946272800924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45984.946272800924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45984.946272800924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45984.946272800924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45984.946272800924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45984.946272800924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45984.946272800924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45984.946272800924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45984.946272800924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45984.946272800924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45984.946272800924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45984.946272800924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45984.946272800924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45984.946272800924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45984.946272800924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45984.946272800924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45984.946272800924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45984.946272800924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45984.946272800924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45984.946272800924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45984.946272800924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45984.946272800924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45984.946272800924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45984.946272800924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45984.946272800924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45984.946272800924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45984.946272800924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45984.946272800924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45984.946272800924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45984.946272800924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45984.946272800924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45984.946272800924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45984.946272800924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45984.946272800924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45984.946272800924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45984.946272800924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45984.946272800924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45984.946272800924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45984.946272800924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45984.946272800924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45984.946272800924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45984.946272800924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45984.946272800924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45984.946272800924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45984.946272800924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45984.946272800924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45984.946272800924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45984.946272800924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45984.946272800924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45984.946272800924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45984.946272800924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45984.946272800924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45984.946272800924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45984.946272800924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45984.946272800924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45984.946272800924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45984.946272800924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45984.946272800924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45984.946272800924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45984.946272800924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45984.946272800924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45984.946272800924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45984.946272800924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45984.946272800924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45984.946272800924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45984.946272800924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45984.946272800924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45984.946272800924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45984.946272800924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45984.946272800924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45984.946272800924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45984.946272800924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45984.946272800924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45984.946272800924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45984.946272800924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45984.946272800924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45984.946272800924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45984.946272800924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45984.946272800924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45984.946272800924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45984.946272800924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45984.946272800924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45984.946272800924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45984.946272800924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45984.946272800924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45984.946272800924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45984.946272800924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45984.946272800924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45984.946272800924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45984.946272800924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45984.946272800924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45984.946272800924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45984.946272800924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45984.946272800924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45984.946272800924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45984.946272800924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45984.946272800924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45984.946272800924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45984.946272800924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45984.946272800924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45984.946272800924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45984.946272800924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45984.946272800924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45984.946272800924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45984.946272800924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45984.946272800924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45984.946272800924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45984.946272800924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45984.946272800924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45984.946272800924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45984.946272800924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45984.946272800924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45984.946272800924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45984.946272800924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45984.946272800924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45984.946272800924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45984.946272800924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45984.946272800924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45984.946272800924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45984.946272800924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45984.946273032408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45984.946273032408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45984.946273032408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45984.946273032408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45984.946273032408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45984.946273032408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45984.946273032408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45984.946273032408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45984.946273032408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45984.946273032408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45984.946273032408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45984.946273032408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45984.946273032408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45984.946273032408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45984.946273032408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45984.946273032408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45984.946273032408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45984.946273032408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45984.946273032408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45984.946273032408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45984.946273032408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45984.946273032408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45984.946273032408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45984.946273032408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45984.946273032408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45984.946273032408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45984.946273032408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45984.946273032408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45984.946273032408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45984.946273032408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45984.946273032408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45984.946273032408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45984.946273032408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45984.946273032408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45984.946273032408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45984.946273032408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45984.946273032408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45984.946273032408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45984.946273032408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45984.946273032408</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93.114212847220188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58.757395717591862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36.285161921296094</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3.5729738425870892</v>
      </c>
      <c r="H5" s="122">
        <v>45981.360798611109</v>
      </c>
      <c r="I5" s="109" t="str">
        <f>IFERROR(VLOOKUP(D5,DB!A:F,6,0),"")</f>
        <v>SCECO</v>
      </c>
      <c r="J5" s="109" t="str">
        <f>IFERROR(VLOOKUP(D5,DB!A:G,7,0),"")</f>
        <v>Dead</v>
      </c>
      <c r="K5" s="109" t="s">
        <v>39122</v>
      </c>
      <c r="L5" s="109" t="str">
        <f>IFERROR(VLOOKUP(D5,DB!A:I,9,0),"")</f>
        <v>Latis</v>
      </c>
    </row>
    <row r="6" spans="1:13">
      <c r="A6" s="109"/>
      <c r="B6" s="109" t="str">
        <f>IFERROR(VLOOKUP(D6,DB!A:K,11,0),"")</f>
        <v/>
      </c>
      <c r="C6" s="109"/>
      <c r="D6" s="109"/>
      <c r="E6" s="109"/>
      <c r="F6" s="109"/>
      <c r="G6" s="111">
        <f ca="1">IFERROR(NOW()-F6,"")</f>
        <v>45984.946272453701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45984.946272453701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45984.946272453701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45984.946272453701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45984.946272453701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45984.946272453701</v>
      </c>
      <c r="H11" s="109"/>
      <c r="I11" s="109" t="str">
        <f>IFERROR(VLOOKUP(D11,DB!A:F,6,0),"")</f>
        <v/>
      </c>
      <c r="J11" s="109" t="str">
        <f>IFERROR(VLOOKUP(D11,DB!A:G,7,0),"")</f>
        <v/>
      </c>
      <c r="K11" s="109"/>
      <c r="L11" s="109" t="str">
        <f>IFERROR(VLOOKUP(D11,DB!A:I,9,0),"")</f>
        <v/>
      </c>
    </row>
    <row r="12" spans="1:13">
      <c r="A12" s="109"/>
      <c r="B12" s="109" t="str">
        <f>IFERROR(VLOOKUP(D12,DB!A:K,11,0),"")</f>
        <v>R5</v>
      </c>
      <c r="C12" s="109"/>
      <c r="D12" s="143" t="s">
        <v>39123</v>
      </c>
      <c r="E12" s="109"/>
      <c r="F12" s="109"/>
      <c r="G12" s="111">
        <f ca="1">IFERROR(NOW()-F12,"")</f>
        <v>45984.946272453701</v>
      </c>
      <c r="H12" s="109"/>
      <c r="I12" s="109" t="str">
        <f>IFERROR(VLOOKUP(D12,DB!A:F,6,0),"")</f>
        <v>Generator-SG</v>
      </c>
      <c r="J12" s="109" t="str">
        <f>IFERROR(VLOOKUP(D12,DB!A:G,7,0),"")</f>
        <v>Vandalized</v>
      </c>
      <c r="K12" s="109"/>
      <c r="L12" s="109" t="str">
        <f>IFERROR(VLOOKUP(D12,DB!A:I,9,0),"")</f>
        <v>Latis</v>
      </c>
    </row>
    <row r="13" spans="1:13">
      <c r="A13" s="109"/>
      <c r="B13" s="109" t="str">
        <f>IFERROR(VLOOKUP(D13,DB!A:K,11,0),"")</f>
        <v/>
      </c>
      <c r="C13" s="109"/>
      <c r="D13" s="109"/>
      <c r="E13" s="109"/>
      <c r="F13" s="109"/>
      <c r="G13" s="111">
        <f ca="1">IFERROR(NOW()-F13,"")</f>
        <v>45984.946272453701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45984.946272453701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45984.946272453701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45984.946272453701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45984.946272453701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45984.946272453701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45984.946272453701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45984.946272453701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45984.946272453701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45984.946272453701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45984.946272453701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45984.946272453701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45984.946272453701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45984.946272453701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45984.946272453701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45984.946272453701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45984.946272453701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45984.946272453701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45984.946272453701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45984.946272453701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45984.946272453701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45984.946272453701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45984.946272453701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45984.946272453701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45984.946272453701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45984.946272453701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45984.946272453701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45984.946272453701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45984.946272453701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45984.946272453701</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45984.946272453701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45984.946272453701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45984.946272453701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45984.946272453701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45984.946272453701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45984.946272453701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45984.946272453701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45984.946272453701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45984.946272453701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45984.946272453701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45984.946272453701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45984.946272453701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45984.946272453701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45984.946272453701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45984.946272453701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45984.946272453701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45984.946272453701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45984.946272453701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45984.946272453701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45984.946272453701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45984.946272453701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45984.946272453701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45984.946272453701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45984.946272453701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45984.946272453701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45984.946272453701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45984.946272453701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45984.946272453701</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45984.946272453701</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45984.946272453701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45984.946272453701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45984.946272453701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45984.946272453701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45984.946272453701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45984.946272453701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45984.946272453701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45984.946272453701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45984.946272453701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45984.946272453701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45984.946272453701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45984.946272453701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45984.946272453701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45984.946272453701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45984.946272453701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45984.946272453701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45984.946272453701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45984.946272453701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45984.946272453701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45984.946272453701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45984.946272453701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45984.946272453701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45984.946272453701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45984.946272453701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45984.946272453701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45984.946272453701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45984.946272453701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45984.946272453701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45984.946272453701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45984.946272453701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45984.946272453701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45984.946272453701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45984.946272453701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45984.946272453701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45984.946272453701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45984.946272453701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45984.946272453701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45984.946272453701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45984.946272453701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45984.946272453701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45984.946272453701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45984.946272453701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45984.946272453701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2025-11-23T19:42:54Z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