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51" documentId="120_S{2AC9BD13-BADA-5192-A53E-5A8FF88502F6}" xr6:coauthVersionLast="47" xr6:coauthVersionMax="47" xr10:uidLastSave="{D83EB7E0-85DD-4224-AFFD-2CA69BB5AAC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G3" i="4"/>
  <c r="B6" i="5"/>
  <c r="G6" i="5"/>
  <c r="I6" i="5"/>
  <c r="J6" i="5"/>
  <c r="L6" i="5"/>
  <c r="B8" i="5"/>
  <c r="G8" i="5"/>
  <c r="I8" i="5"/>
  <c r="J8" i="5"/>
  <c r="L8" i="5"/>
  <c r="B9" i="5"/>
  <c r="G9" i="5"/>
  <c r="I9" i="5"/>
  <c r="J9" i="5"/>
  <c r="L9" i="5"/>
  <c r="B10" i="5"/>
  <c r="G10" i="5"/>
  <c r="I10" i="5"/>
  <c r="J10" i="5"/>
  <c r="L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1" i="5"/>
  <c r="L12" i="5"/>
  <c r="L13" i="5"/>
  <c r="L14" i="5"/>
  <c r="L15" i="5"/>
  <c r="L16" i="5"/>
  <c r="L17" i="5"/>
  <c r="L18" i="5"/>
  <c r="L19" i="5"/>
  <c r="L20" i="5"/>
  <c r="J11" i="5"/>
  <c r="J12" i="5"/>
  <c r="J13" i="5"/>
  <c r="J14" i="5"/>
  <c r="J15" i="5"/>
  <c r="J16" i="5"/>
  <c r="J17" i="5"/>
  <c r="J18" i="5"/>
  <c r="J19" i="5"/>
  <c r="J20" i="5"/>
  <c r="I11" i="5"/>
  <c r="I12" i="5"/>
  <c r="I13" i="5"/>
  <c r="I14" i="5"/>
  <c r="I15" i="5"/>
  <c r="I16" i="5"/>
  <c r="I17" i="5"/>
  <c r="I18" i="5"/>
  <c r="I19" i="5"/>
  <c r="I20" i="5"/>
  <c r="G11" i="5"/>
  <c r="G12" i="5"/>
  <c r="G13" i="5"/>
  <c r="G14" i="5"/>
  <c r="G15" i="5"/>
  <c r="G16" i="5"/>
  <c r="G17" i="5"/>
  <c r="G18" i="5"/>
  <c r="G19" i="5"/>
  <c r="G20" i="5"/>
  <c r="B11" i="5"/>
  <c r="B12" i="5"/>
  <c r="B13" i="5"/>
  <c r="B14" i="5"/>
  <c r="B15" i="5"/>
  <c r="B16" i="5"/>
  <c r="B17" i="5"/>
  <c r="B18" i="5"/>
  <c r="B19" i="5"/>
  <c r="B20"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<sst xmlns="http://schemas.openxmlformats.org/spreadsheetml/2006/main" count="181592" uniqueCount="39211">
  <si>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</si>
  <si>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</si>
  <si>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</si>
  <si>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</si>
  <si>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</si>
  <si>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</si>
  <si>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</si>
  <si>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</si>
  <si>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</si>
  <si>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</si>
  <si>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</si>
  <si>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</si>
  <si>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</si>
  <si>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</si>
  <si>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</si>
  <si>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</si>
  <si>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</si>
  <si>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</si>
  <si>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</si>
  <si>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</si>
  <si>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</si>
  <si>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</si>
  <si>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</si>
  <si>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</si>
  <si>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</si>
  <si>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</si>
  <si>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</si>
  <si>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</si>
  <si>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</si>
  <si>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</si>
  <si>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</si>
  <si>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</si>
  <si>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</si>
  <si>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</si>
  <si>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</si>
  <si>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</si>
  <si>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</si>
  <si>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</si>
  <si>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</si>
  <si>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</si>
  <si>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</si>
  <si>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</si>
  <si>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</si>
  <si>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</si>
  <si>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</si>
  <si>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</si>
  <si>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</si>
  <si>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</si>
  <si>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</si>
  <si>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</si>
  <si>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</si>
  <si>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</si>
  <si>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</si>
  <si>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</si>
  <si>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</si>
  <si>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</si>
  <si>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</si>
  <si>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</si>
  <si>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</si>
  <si>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</si>
  <si>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</si>
  <si>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</si>
  <si>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</si>
  <si>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</si>
  <si>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</si>
  <si>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</si>
  <si>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</si>
  <si>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</si>
  <si>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</si>
  <si>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</si>
  <si>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</si>
  <si>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</si>
  <si>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</si>
  <si>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</si>
  <si>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</si>
  <si>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</si>
  <si>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</si>
  <si>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</si>
  <si>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</si>
  <si>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</si>
  <si>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</si>
  <si>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</si>
  <si>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</si>
  <si>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</si>
  <si>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</si>
  <si>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</si>
  <si>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</si>
  <si>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</si>
  <si>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</si>
  <si>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</si>
  <si>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</si>
  <si>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</si>
  <si>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</si>
  <si>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</si>
  <si>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</si>
  <si>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</si>
  <si>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</si>
  <si>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</si>
  <si>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</si>
  <si>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</si>
  <si>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</si>
  <si>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</si>
  <si>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</si>
  <si>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</si>
  <si>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</si>
  <si>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</si>
  <si>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</si>
  <si>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</si>
  <si>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</si>
  <si>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</si>
  <si>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</si>
  <si>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</si>
  <si>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</si>
  <si>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</si>
  <si>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</si>
  <si>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</si>
  <si>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</si>
  <si>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</si>
  <si>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</si>
  <si>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</si>
  <si>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</si>
  <si>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</si>
  <si>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</si>
  <si>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</si>
  <si>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</si>
  <si>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</si>
  <si>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</si>
  <si>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</si>
  <si>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</si>
  <si>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</si>
  <si>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</si>
  <si>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</si>
  <si>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</si>
  <si>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</si>
  <si>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</si>
  <si>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</si>
  <si>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</si>
  <si>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</si>
  <si>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</si>
  <si>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</si>
  <si>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</si>
  <si>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</si>
  <si>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</si>
  <si>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</si>
  <si>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</si>
  <si>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</si>
  <si>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</si>
  <si>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</si>
  <si>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</si>
  <si>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</si>
  <si>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</si>
  <si>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</si>
  <si>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</si>
  <si>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</si>
  <si>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</si>
  <si>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</si>
  <si>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</si>
  <si>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</si>
  <si>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</si>
  <si>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</si>
  <si>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</si>
  <si>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</si>
  <si>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</si>
  <si>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</si>
  <si>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</si>
  <si>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</si>
  <si>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</si>
  <si>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</si>
  <si>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</si>
  <si>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</si>
  <si>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</si>
  <si>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</si>
  <si>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</si>
  <si>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</si>
  <si>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</si>
  <si>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</si>
  <si>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</si>
  <si>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</si>
  <si>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</si>
  <si>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</si>
  <si>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</si>
  <si>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</si>
  <si>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</si>
  <si>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</si>
  <si>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</si>
  <si>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</si>
  <si>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</si>
  <si>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</si>
  <si>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</si>
  <si>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</si>
  <si>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</si>
  <si>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</si>
  <si>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</si>
  <si>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</si>
  <si>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</si>
  <si>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</si>
  <si>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</si>
  <si>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</si>
  <si>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</si>
  <si>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</si>
  <si>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</si>
  <si>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</si>
  <si>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</si>
  <si>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</si>
  <si>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</si>
  <si>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</si>
  <si>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</si>
  <si>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</si>
  <si>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</si>
  <si>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</si>
  <si>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</si>
  <si>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</si>
  <si>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</si>
  <si>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</si>
  <si>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</si>
  <si>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</si>
  <si>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</si>
  <si>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</si>
  <si>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</si>
  <si>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</si>
  <si>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</si>
  <si>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</si>
  <si>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</si>
  <si>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</si>
  <si>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</si>
  <si>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</si>
  <si>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</si>
  <si>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</si>
  <si>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</si>
  <si>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</si>
  <si>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</si>
  <si>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</si>
  <si>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</si>
  <si>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</si>
  <si>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</si>
  <si>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</si>
  <si>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</si>
  <si>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</si>
  <si>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</si>
  <si>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</si>
  <si>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</si>
  <si>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</si>
  <si>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</si>
  <si>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</si>
  <si>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</si>
  <si>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</si>
  <si>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</si>
  <si>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</si>
  <si>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</si>
  <si>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</si>
  <si>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</si>
  <si>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</si>
  <si>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</si>
  <si>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</si>
  <si>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</si>
  <si>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</si>
  <si>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</si>
  <si>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</si>
  <si>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</si>
  <si>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</si>
  <si>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</si>
  <si>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</si>
  <si>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</si>
  <si>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</si>
  <si>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</si>
  <si>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</si>
  <si>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</si>
  <si>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</si>
  <si>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</si>
  <si>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</si>
  <si>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</si>
  <si>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</si>
  <si>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</si>
  <si>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</si>
  <si>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</si>
  <si>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</si>
  <si>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</si>
  <si>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</si>
  <si>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</si>
  <si>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</si>
  <si>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</si>
  <si>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</si>
  <si>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</si>
  <si>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</si>
  <si>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</si>
  <si>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</si>
  <si>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</si>
  <si>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</si>
  <si>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</si>
  <si>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</si>
  <si>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</si>
  <si>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</si>
  <si>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</si>
  <si>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</si>
  <si>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</si>
  <si>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</si>
  <si>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</si>
  <si>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</si>
  <si>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</si>
  <si>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</si>
  <si>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</si>
  <si>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</si>
  <si>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</si>
  <si>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</si>
  <si>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</si>
  <si>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</si>
  <si>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</si>
  <si>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</si>
  <si>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</si>
  <si>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</si>
  <si>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</si>
  <si>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</si>
  <si>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</si>
  <si>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</si>
  <si>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</si>
  <si>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</si>
  <si>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</si>
  <si>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</si>
  <si>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</si>
  <si>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</si>
  <si>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</si>
  <si>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</si>
  <si>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</si>
  <si>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</si>
  <si>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</si>
  <si>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</si>
  <si>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</si>
  <si>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</si>
  <si>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</si>
  <si>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</si>
  <si>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</si>
  <si>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</si>
  <si>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</si>
  <si>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</si>
  <si>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</si>
  <si>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</si>
  <si>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</si>
  <si>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</si>
  <si>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</si>
  <si>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</si>
  <si>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</si>
  <si>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</si>
  <si>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</si>
  <si>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</si>
  <si>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</si>
  <si>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</si>
  <si>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</si>
  <si>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</si>
  <si>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</si>
  <si>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</si>
  <si>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</si>
  <si>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</si>
  <si>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</si>
  <si>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</si>
  <si>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</si>
  <si>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</si>
  <si>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</si>
  <si>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</si>
  <si>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</si>
  <si>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</si>
  <si>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</si>
  <si>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</si>
  <si>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</si>
  <si>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</si>
  <si>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</si>
  <si>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</si>
  <si>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</si>
  <si>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</si>
  <si>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</si>
  <si>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</si>
  <si>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</si>
  <si>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</si>
  <si>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</si>
  <si>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</si>
  <si>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</si>
  <si>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</si>
  <si>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</si>
  <si>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</si>
  <si>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</si>
  <si>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</si>
  <si>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</si>
  <si>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</si>
  <si>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</si>
  <si>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</si>
  <si>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</si>
  <si>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</si>
  <si>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</si>
  <si>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</si>
  <si>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</si>
  <si>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</si>
  <si>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</si>
  <si>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</si>
  <si>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</si>
  <si>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</si>
  <si>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</si>
  <si>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</si>
  <si>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</si>
  <si>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</si>
  <si>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</si>
  <si>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</si>
  <si>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</si>
  <si>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</si>
  <si>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</si>
  <si>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</si>
  <si>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</si>
  <si>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</si>
  <si>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</si>
  <si>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</si>
  <si>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</si>
  <si>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</si>
  <si>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</si>
  <si>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</si>
  <si>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</si>
  <si>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</si>
  <si>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</si>
  <si>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</si>
  <si>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</si>
  <si>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</si>
  <si>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</si>
  <si>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</si>
  <si>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</si>
  <si>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</si>
  <si>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</si>
  <si>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</si>
  <si>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</si>
  <si>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</si>
  <si>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</si>
  <si>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</si>
  <si>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</si>
  <si>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</si>
  <si>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</si>
  <si>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</si>
  <si>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</si>
  <si>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</si>
  <si>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</si>
  <si>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</si>
  <si>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</si>
  <si>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</si>
  <si>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</si>
  <si>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</si>
  <si>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</si>
  <si>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</si>
  <si>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</si>
  <si>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</si>
  <si>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</si>
  <si>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</si>
  <si>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</si>
  <si>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</si>
  <si>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</si>
  <si>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</si>
  <si>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</si>
  <si>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</si>
  <si>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</si>
  <si>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</si>
  <si>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</si>
  <si>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</si>
  <si>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</si>
  <si>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</si>
  <si>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</si>
  <si>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</si>
  <si>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</si>
  <si>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</si>
  <si>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</si>
  <si>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</si>
  <si>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</si>
  <si>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</si>
  <si>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</si>
  <si>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</si>
  <si>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</si>
  <si>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</si>
  <si>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</si>
  <si>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</si>
  <si>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</si>
  <si>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</si>
  <si>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</si>
  <si>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</si>
  <si>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</si>
  <si>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</si>
  <si>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</si>
  <si>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</si>
  <si>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</si>
  <si>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</si>
  <si>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</si>
  <si>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</si>
  <si>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</si>
  <si>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</si>
  <si>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</si>
  <si>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</si>
  <si>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</si>
  <si>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</si>
  <si>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</si>
  <si>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</si>
  <si>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</si>
  <si>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</si>
  <si>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</si>
  <si>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</si>
  <si>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</si>
  <si>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</si>
  <si>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</si>
  <si>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</si>
  <si>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</si>
  <si>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</si>
  <si>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</si>
  <si>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</si>
  <si>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</si>
  <si>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</si>
  <si>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</si>
  <si>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</si>
  <si>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</si>
  <si>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</si>
  <si>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</si>
  <si>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</si>
  <si>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</si>
  <si>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</si>
  <si>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</si>
  <si>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</si>
  <si>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</si>
  <si>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</si>
  <si>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</si>
  <si>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</si>
  <si>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</si>
  <si>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</si>
  <si>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</si>
  <si>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</si>
  <si>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</si>
  <si>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</si>
  <si>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</si>
  <si>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</si>
  <si>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</si>
  <si>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</si>
  <si>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</si>
  <si>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</si>
  <si>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</si>
  <si>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</si>
  <si>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</si>
  <si>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</si>
  <si>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</si>
  <si>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</si>
  <si>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</si>
  <si>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</si>
  <si>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</si>
  <si>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</si>
  <si>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</si>
  <si>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</si>
  <si>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</si>
  <si>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</si>
  <si>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</si>
  <si>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</si>
  <si>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</si>
  <si>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</si>
  <si>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</si>
  <si>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</si>
  <si>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</si>
  <si>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</si>
  <si>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</si>
  <si>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</si>
  <si>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</si>
  <si>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</si>
  <si>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</si>
  <si>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</si>
  <si>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</si>
  <si>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</si>
  <si>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</si>
  <si>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</si>
  <si>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</si>
  <si>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</si>
  <si>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</si>
  <si>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</si>
  <si>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</si>
  <si>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</si>
  <si>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</si>
  <si>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</si>
  <si>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</si>
  <si>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</si>
  <si>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</si>
  <si>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</si>
  <si>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</si>
  <si>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</si>
  <si>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</si>
  <si>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</si>
  <si>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</si>
  <si>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</si>
  <si>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</si>
  <si>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</si>
  <si>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</si>
  <si>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</si>
  <si>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</si>
  <si>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</si>
  <si>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</si>
  <si>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</si>
  <si>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</si>
  <si>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</si>
  <si>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</si>
  <si>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</si>
  <si>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</si>
  <si>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</si>
  <si>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</si>
  <si>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</si>
  <si>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</si>
  <si>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</si>
  <si>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</si>
  <si>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</si>
  <si>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</si>
  <si>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</si>
  <si>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</si>
  <si>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</si>
  <si>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</si>
  <si>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</si>
  <si>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</si>
  <si>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</si>
  <si>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</si>
  <si>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</si>
  <si>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</si>
  <si>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</si>
  <si>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</si>
  <si>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</si>
  <si>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</si>
  <si>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</si>
  <si>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</si>
  <si>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</si>
  <si>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</si>
  <si>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</si>
  <si>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</si>
  <si>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</si>
  <si>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</si>
  <si>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</si>
  <si>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</si>
  <si>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</si>
  <si>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</si>
  <si>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</si>
  <si>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</si>
  <si>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</si>
  <si>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</si>
  <si>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</si>
  <si>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</si>
  <si>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</si>
  <si>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</si>
  <si>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</si>
  <si>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</si>
  <si>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</si>
  <si>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</si>
  <si>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</si>
  <si>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</si>
  <si>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</si>
  <si>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</si>
  <si>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</si>
  <si>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</si>
  <si>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</si>
  <si>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</si>
  <si>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</si>
  <si>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</si>
  <si>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</si>
  <si>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</si>
  <si>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</si>
  <si>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</si>
  <si>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</si>
  <si>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</si>
  <si>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</si>
  <si>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</si>
  <si>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</si>
  <si>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</si>
  <si>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</si>
  <si>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</si>
  <si>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</si>
  <si>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</si>
  <si>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</si>
  <si>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</si>
  <si>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</si>
  <si>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</si>
  <si>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</si>
  <si>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</si>
  <si>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</si>
  <si>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</si>
  <si>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</si>
  <si>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</si>
  <si>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</si>
  <si>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</si>
  <si>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</si>
  <si>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</si>
  <si>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</si>
  <si>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</si>
  <si>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</si>
  <si>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</si>
  <si>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</si>
  <si>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</si>
  <si>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</si>
  <si>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</si>
  <si>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</si>
  <si>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</si>
  <si>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</si>
  <si>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</si>
  <si>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</si>
  <si>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</si>
  <si>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</si>
  <si>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</si>
  <si>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</si>
  <si>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</si>
  <si>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</si>
  <si>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</si>
  <si>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</si>
  <si>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</si>
  <si>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</si>
  <si>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</si>
  <si>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</si>
  <si>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</si>
  <si>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</si>
  <si>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</si>
  <si>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</si>
  <si>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</si>
  <si>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</si>
  <si>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</si>
  <si>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</si>
  <si>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</si>
  <si>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</si>
  <si>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</si>
  <si>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</si>
  <si>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</si>
  <si>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</si>
  <si>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</si>
  <si>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</si>
  <si>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</si>
  <si>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</si>
  <si>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</si>
  <si>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</si>
  <si>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</si>
  <si>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</si>
  <si>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</si>
  <si>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</si>
  <si>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</si>
  <si>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</si>
  <si>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</si>
  <si>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</si>
  <si>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</si>
  <si>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</si>
  <si>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</si>
  <si>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</si>
  <si>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</si>
  <si>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</si>
  <si>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</si>
  <si>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</si>
  <si>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</si>
  <si>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</si>
  <si>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</si>
  <si>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</si>
  <si>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</si>
  <si>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</si>
  <si>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</si>
  <si>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</si>
  <si>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</si>
  <si>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</si>
  <si>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</si>
  <si>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</si>
  <si>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</si>
  <si>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</si>
  <si>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</si>
  <si>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</si>
  <si>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</si>
  <si>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</si>
  <si>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</si>
  <si>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</si>
  <si>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</si>
  <si>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</si>
  <si>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</si>
  <si>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</si>
  <si>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</si>
  <si>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</si>
  <si>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</si>
  <si>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</si>
  <si>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</si>
  <si>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</si>
  <si>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</si>
  <si>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</si>
  <si>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</si>
  <si>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</si>
  <si>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</si>
  <si>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</si>
  <si>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</si>
  <si>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</si>
  <si>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</si>
  <si>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</si>
  <si>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</si>
  <si>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</si>
  <si>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</si>
  <si>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</si>
  <si>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</si>
  <si>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</si>
  <si>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</si>
  <si>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</si>
  <si>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</si>
  <si>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</si>
  <si>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</si>
  <si>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</si>
  <si>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</si>
  <si>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</si>
  <si>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</si>
  <si>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</si>
  <si>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</si>
  <si>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</si>
  <si>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</si>
  <si>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</si>
  <si>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</si>
  <si>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</si>
  <si>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</si>
  <si>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</si>
  <si>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</si>
  <si>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</si>
  <si>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</si>
  <si>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</si>
  <si>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</si>
  <si>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</si>
  <si>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</si>
  <si>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</si>
  <si>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</si>
  <si>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</si>
  <si>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</si>
  <si>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</si>
  <si>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</si>
  <si>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</si>
  <si>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</si>
  <si>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</si>
  <si>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</si>
  <si>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</si>
  <si>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</si>
  <si>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</si>
  <si>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</si>
  <si>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</si>
  <si>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</si>
  <si>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</si>
  <si>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</si>
  <si>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</si>
  <si>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</si>
  <si>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</si>
  <si>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</si>
  <si>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</si>
  <si>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</si>
  <si>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</si>
  <si>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</si>
  <si>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</si>
  <si>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</si>
  <si>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</si>
  <si>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</si>
  <si>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</si>
  <si>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</si>
  <si>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</si>
  <si>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</si>
  <si>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</si>
  <si>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</si>
  <si>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</si>
  <si>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</si>
  <si>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</si>
  <si>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</si>
  <si>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</si>
  <si>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</si>
  <si>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</si>
  <si>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</si>
  <si>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</si>
  <si>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</si>
  <si>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</si>
  <si>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</si>
  <si>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</si>
  <si>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</si>
  <si>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</si>
  <si>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</si>
  <si>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</si>
  <si>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</si>
  <si>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</si>
  <si>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</si>
  <si>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</si>
  <si>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</si>
  <si>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</si>
  <si>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</si>
  <si>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</si>
  <si>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</si>
  <si>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</si>
  <si>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</si>
  <si>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</si>
  <si>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</si>
  <si>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</si>
  <si>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</si>
  <si>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</si>
  <si>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</si>
  <si>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</si>
  <si>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</si>
  <si>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</si>
  <si>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</si>
  <si>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</si>
  <si>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</si>
  <si>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</si>
  <si>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</si>
  <si>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</si>
  <si>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</si>
  <si>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</si>
  <si>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</si>
  <si>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</si>
  <si>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</si>
  <si>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</si>
  <si>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</si>
  <si>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</si>
  <si>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</si>
  <si>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</si>
  <si>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</si>
  <si>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</si>
  <si>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</si>
  <si>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</si>
  <si>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</si>
  <si>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</si>
  <si>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</si>
  <si>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</si>
  <si>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</si>
  <si>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</si>
  <si>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</si>
  <si>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</si>
  <si>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</si>
  <si>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</si>
  <si>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</si>
  <si>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</si>
  <si>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</si>
  <si>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</si>
  <si>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</si>
  <si>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</si>
  <si>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</si>
  <si>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</si>
  <si>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</si>
  <si>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</si>
  <si>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</si>
  <si>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</si>
  <si>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</si>
  <si>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</si>
  <si>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</si>
  <si>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</si>
  <si>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</si>
  <si>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</si>
  <si>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</si>
  <si>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</si>
  <si>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</si>
  <si>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</si>
  <si>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</si>
  <si>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</si>
  <si>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</si>
  <si>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</si>
  <si>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</si>
  <si>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</si>
  <si>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</si>
  <si>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</si>
  <si>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</si>
  <si>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</si>
  <si>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</si>
  <si>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</si>
  <si>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</si>
  <si>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</si>
  <si>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</si>
  <si>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</si>
  <si>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</si>
  <si>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</si>
  <si>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</si>
  <si>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</si>
  <si>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</si>
  <si>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</si>
  <si>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</si>
  <si>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</si>
  <si>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</si>
  <si>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</si>
  <si>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</si>
  <si>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</si>
  <si>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</si>
  <si>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</si>
  <si>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</si>
  <si>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</si>
  <si>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</si>
  <si>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</si>
  <si>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</si>
  <si>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</si>
  <si>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</si>
  <si>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</si>
  <si>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</si>
  <si>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</si>
  <si>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</si>
  <si>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</si>
  <si>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</si>
  <si>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</si>
  <si>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</si>
  <si>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</si>
  <si>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</si>
  <si>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</si>
  <si>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</si>
  <si>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</si>
  <si>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</si>
  <si>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</si>
  <si>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</si>
  <si>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</si>
  <si>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</si>
  <si>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</si>
  <si>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</si>
  <si>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</si>
  <si>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</si>
  <si>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</si>
  <si>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</si>
  <si>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</si>
  <si>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</si>
  <si>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</si>
  <si>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</si>
  <si>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</si>
  <si>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</si>
  <si>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</si>
  <si>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</si>
  <si>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</si>
  <si>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</si>
  <si>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</si>
  <si>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</si>
  <si>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</si>
  <si>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</si>
  <si>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</si>
  <si>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</si>
  <si>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</si>
  <si>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</si>
  <si>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</si>
  <si>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</si>
  <si>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</si>
  <si>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</si>
  <si>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</si>
  <si>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</si>
  <si>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</si>
  <si>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</si>
  <si>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</si>
  <si>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</si>
  <si>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</si>
  <si>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</si>
  <si>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</si>
  <si>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</si>
  <si>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</si>
  <si>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</si>
  <si>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</si>
  <si>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</si>
  <si>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</si>
  <si>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</si>
  <si>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</si>
  <si>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</si>
  <si>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</si>
  <si>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</si>
  <si>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</si>
  <si>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</si>
  <si>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</si>
  <si>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</si>
  <si>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</si>
  <si>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</si>
  <si>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</si>
  <si>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</si>
  <si>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</si>
  <si>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</si>
  <si>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</si>
  <si>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</si>
  <si>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</si>
  <si>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</si>
  <si>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</si>
  <si>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</si>
  <si>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</si>
  <si>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</si>
  <si>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</si>
  <si>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</si>
  <si>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</si>
  <si>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</si>
  <si>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</si>
  <si>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</si>
  <si>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</si>
  <si>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</si>
  <si>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</si>
  <si>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</si>
  <si>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</si>
  <si>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</si>
  <si>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</si>
  <si>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</si>
  <si>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</si>
  <si>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</si>
  <si>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</si>
  <si>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</si>
  <si>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</si>
  <si>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</si>
  <si>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</si>
  <si>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</si>
  <si>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</si>
  <si>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</si>
  <si>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</si>
  <si>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</si>
  <si>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</si>
  <si>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</si>
  <si>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</si>
  <si>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</si>
  <si>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</si>
  <si>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</si>
  <si>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</si>
  <si>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</si>
  <si>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</si>
  <si>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</si>
  <si>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</si>
  <si>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</si>
  <si>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</si>
  <si>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</si>
  <si>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</si>
  <si>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</si>
  <si>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</si>
  <si>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</si>
  <si>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</si>
  <si>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</si>
  <si>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</si>
  <si>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</si>
  <si>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</si>
  <si>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</si>
  <si>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</si>
  <si>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</si>
  <si>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</si>
  <si>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</si>
  <si>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</si>
  <si>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</si>
  <si>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</si>
  <si>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</si>
  <si>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</si>
  <si>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</si>
  <si>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</si>
  <si>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</si>
  <si>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</si>
  <si>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</si>
  <si>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</si>
  <si>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</si>
  <si>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</si>
  <si>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</si>
  <si>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</si>
  <si>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</si>
  <si>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</si>
  <si>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</si>
  <si>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</si>
  <si>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</si>
  <si>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</si>
  <si>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</si>
  <si>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</si>
  <si>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</si>
  <si>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</si>
  <si>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</si>
  <si>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</si>
  <si>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</si>
  <si>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</si>
  <si>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</si>
  <si>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</si>
  <si>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</si>
  <si>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</si>
  <si>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</si>
  <si>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</si>
  <si>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</si>
  <si>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</si>
  <si>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</si>
  <si>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</si>
  <si>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</si>
  <si>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</si>
  <si>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</si>
  <si>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</si>
  <si>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</si>
  <si>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</si>
  <si>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</si>
  <si>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</si>
  <si>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</si>
  <si>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</si>
  <si>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</si>
  <si>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</si>
  <si>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</si>
  <si>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</si>
  <si>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</si>
  <si>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</si>
  <si>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</si>
  <si>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</si>
  <si>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</si>
  <si>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</si>
  <si>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</si>
  <si>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</si>
  <si>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</si>
  <si>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</si>
  <si>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</si>
  <si>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</si>
  <si>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</si>
  <si>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</si>
  <si>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</si>
  <si>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</si>
  <si>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</si>
  <si>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</si>
  <si>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</si>
  <si>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</si>
  <si>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</si>
  <si>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</si>
  <si>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</si>
  <si>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</si>
  <si>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</si>
  <si>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</si>
  <si>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</si>
  <si>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</si>
  <si>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</si>
  <si>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</si>
  <si>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</si>
  <si>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</si>
  <si>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</si>
  <si>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</si>
  <si>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</si>
  <si>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</si>
  <si>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</si>
  <si>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</si>
  <si>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</si>
  <si>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</si>
  <si>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</si>
  <si>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</si>
  <si>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</si>
  <si>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</si>
  <si>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</si>
  <si>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</si>
  <si>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</si>
  <si>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</si>
  <si>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</si>
  <si>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</si>
  <si>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</si>
  <si>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</si>
  <si>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</si>
  <si>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</si>
  <si>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</si>
  <si>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</si>
  <si>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</si>
  <si>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</si>
  <si>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</si>
  <si>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</si>
  <si>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</si>
  <si>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</si>
  <si>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</si>
  <si>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</si>
  <si>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</si>
  <si>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</si>
  <si>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</si>
  <si>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</si>
  <si>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</si>
  <si>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</si>
  <si>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</si>
  <si>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</si>
  <si>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</si>
  <si>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</si>
  <si>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</si>
  <si>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</si>
  <si>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</si>
  <si>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</si>
  <si>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</si>
  <si>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</si>
  <si>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</si>
  <si>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</si>
  <si>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</si>
  <si>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</si>
  <si>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</si>
  <si>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</si>
  <si>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</si>
  <si>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</si>
  <si>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</si>
  <si>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</si>
  <si>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</si>
  <si>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</si>
  <si>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</si>
  <si>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</si>
  <si>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</si>
  <si>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</si>
  <si>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</si>
  <si>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</si>
  <si>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</si>
  <si>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</si>
  <si>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</si>
  <si>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</si>
  <si>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</si>
  <si>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</si>
  <si>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</si>
  <si>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</si>
  <si>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</si>
  <si>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</si>
  <si>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</si>
  <si>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</si>
  <si>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</si>
  <si>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</si>
  <si>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</si>
  <si>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</si>
  <si>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</si>
  <si>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</si>
  <si>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</si>
  <si>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</si>
  <si>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</si>
  <si>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</si>
  <si>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</si>
  <si>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</si>
  <si>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</si>
  <si>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</si>
  <si>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</si>
  <si>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</si>
  <si>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</si>
  <si>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</si>
  <si>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</si>
  <si>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</si>
  <si>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</si>
  <si>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</si>
  <si>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</si>
  <si>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</si>
  <si>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</si>
  <si>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</si>
  <si>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</si>
  <si>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</si>
  <si>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</si>
  <si>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</si>
  <si>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</si>
  <si>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</si>
  <si>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</si>
  <si>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</si>
  <si>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</si>
  <si>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</si>
  <si>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</si>
  <si>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</si>
  <si>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</si>
  <si>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</si>
  <si>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</si>
  <si>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</si>
  <si>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</si>
  <si>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</si>
  <si>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</si>
  <si>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</si>
  <si>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</si>
  <si>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</si>
  <si>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</si>
  <si>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</si>
  <si>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</si>
  <si>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</si>
  <si>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</si>
  <si>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</si>
  <si>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</si>
  <si>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</si>
  <si>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</si>
  <si>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</si>
  <si>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</si>
  <si>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</si>
  <si>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</si>
  <si>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</si>
  <si>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</si>
  <si>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</si>
  <si>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</si>
  <si>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</si>
  <si>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</si>
  <si>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</si>
  <si>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</si>
  <si>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</si>
  <si>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</si>
  <si>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</si>
  <si>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</si>
  <si>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</si>
  <si>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</si>
  <si>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</si>
  <si>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</si>
  <si>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</si>
  <si>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</si>
  <si>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</si>
  <si>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</si>
  <si>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</si>
  <si>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</si>
  <si>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</si>
  <si>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</si>
  <si>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</si>
  <si>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</si>
  <si>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</si>
  <si>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</si>
  <si>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</si>
  <si>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</si>
  <si>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</si>
  <si>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</si>
  <si>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</si>
  <si>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</si>
  <si>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</si>
  <si>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</si>
  <si>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</si>
  <si>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</si>
  <si>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</si>
  <si>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</si>
  <si>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</si>
  <si>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</si>
  <si>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</si>
  <si>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</si>
  <si>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</si>
  <si>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</si>
  <si>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</si>
  <si>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</si>
  <si>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</si>
  <si>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</si>
  <si>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</si>
  <si>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</si>
  <si>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</si>
  <si>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</si>
  <si>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</si>
  <si>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</si>
  <si>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</si>
  <si>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</si>
  <si>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</si>
  <si>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</si>
  <si>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</si>
  <si>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</si>
  <si>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</si>
  <si>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</si>
  <si>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</si>
  <si>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</si>
  <si>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</si>
  <si>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</si>
  <si>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</si>
  <si>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</si>
  <si>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</si>
  <si>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</si>
  <si>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</si>
  <si>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</si>
  <si>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</si>
  <si>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</si>
  <si>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</si>
  <si>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</si>
  <si>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</si>
  <si>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</si>
  <si>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</si>
  <si>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</si>
  <si>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</si>
  <si>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</si>
  <si>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</si>
  <si>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</si>
  <si>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</si>
  <si>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</si>
  <si>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</si>
  <si>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</si>
  <si>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</si>
  <si>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</si>
  <si>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</si>
  <si>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</si>
  <si>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</si>
  <si>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</si>
  <si>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</si>
  <si>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</si>
  <si>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</si>
  <si>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</si>
  <si>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</si>
  <si>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</si>
  <si>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</si>
  <si>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</si>
  <si>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</si>
  <si>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</si>
  <si>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</si>
  <si>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</si>
  <si>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</si>
  <si>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</si>
  <si>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</si>
  <si>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</si>
  <si>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</si>
  <si>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</si>
  <si>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</si>
  <si>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</si>
  <si>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</si>
  <si>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</si>
  <si>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</si>
  <si>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</si>
  <si>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</si>
  <si>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</si>
  <si>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</si>
  <si>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</si>
  <si>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</si>
  <si>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</si>
  <si>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</si>
  <si>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</si>
  <si>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</si>
  <si>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</si>
  <si>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</si>
  <si>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</si>
  <si>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</si>
  <si>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</si>
  <si>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</si>
  <si>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</si>
  <si>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</si>
  <si>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</si>
  <si>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</si>
  <si>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</si>
  <si>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</si>
  <si>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</si>
  <si>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</si>
  <si>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</si>
  <si>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</si>
  <si>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</si>
  <si>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</si>
  <si>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</si>
  <si>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</si>
  <si>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</si>
  <si>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</si>
  <si>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</si>
  <si>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</si>
  <si>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</si>
  <si>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</si>
  <si>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</si>
  <si>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</si>
  <si>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</si>
  <si>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</si>
  <si>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</si>
  <si>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</si>
  <si>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</si>
  <si>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</si>
  <si>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</si>
  <si>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</si>
  <si>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</si>
  <si>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</si>
  <si>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</si>
  <si>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</si>
  <si>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</si>
  <si>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</si>
  <si>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</si>
  <si>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</si>
  <si>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</si>
  <si>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</si>
  <si>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</si>
  <si>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</si>
  <si>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</si>
  <si>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</si>
  <si>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</si>
  <si>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</si>
  <si>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</si>
  <si>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</si>
  <si>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</si>
  <si>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</si>
  <si>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</si>
  <si>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</si>
  <si>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</si>
  <si>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</si>
  <si>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</si>
  <si>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</si>
  <si>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</si>
  <si>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</si>
  <si>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</si>
  <si>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</si>
  <si>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</si>
  <si>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</si>
  <si>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</si>
  <si>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</si>
  <si>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</si>
  <si>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</si>
  <si>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</si>
  <si>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</si>
  <si>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</si>
  <si>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</si>
  <si>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</si>
  <si>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</si>
  <si>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</si>
  <si>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</si>
  <si>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</si>
  <si>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</si>
  <si>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</si>
  <si>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</si>
  <si>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</si>
  <si>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</si>
  <si>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</si>
  <si>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</si>
  <si>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</si>
  <si>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</si>
  <si>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</si>
  <si>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</si>
  <si>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</si>
  <si>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</si>
  <si>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</si>
  <si>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</si>
  <si>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</si>
  <si>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</si>
  <si>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</si>
  <si>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</si>
  <si>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</si>
  <si>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</si>
  <si>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</si>
  <si>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</si>
  <si>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</si>
  <si>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</si>
  <si>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</si>
  <si>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</si>
  <si>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</si>
  <si>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</si>
  <si>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</si>
  <si>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</si>
  <si>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</si>
  <si>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</si>
  <si>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</si>
  <si>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</si>
  <si>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</si>
  <si>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</si>
  <si>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</si>
  <si>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</si>
  <si>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</si>
  <si>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</si>
  <si>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</si>
  <si>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</si>
  <si>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</si>
  <si>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</si>
  <si>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</si>
  <si>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</si>
  <si>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</si>
  <si>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</si>
  <si>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</si>
  <si>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</si>
  <si>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</si>
  <si>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</si>
  <si>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</si>
  <si>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</si>
  <si>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</si>
  <si>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</si>
  <si>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</si>
  <si>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</si>
  <si>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</si>
  <si>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</si>
  <si>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</si>
  <si>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</si>
  <si>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</si>
  <si>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</si>
  <si>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</si>
  <si>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</si>
  <si>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</si>
  <si>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</si>
  <si>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</si>
  <si>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</si>
  <si>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</si>
  <si>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</si>
  <si>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</si>
  <si>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</si>
  <si>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</si>
  <si>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</si>
  <si>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</si>
  <si>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</si>
  <si>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</si>
  <si>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</si>
  <si>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</si>
  <si>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</si>
  <si>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</si>
  <si>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</si>
  <si>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</si>
  <si>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</si>
  <si>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</si>
  <si>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</si>
  <si>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</si>
  <si>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</si>
  <si>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</si>
  <si>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</si>
  <si>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</si>
  <si>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</si>
  <si>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</si>
  <si>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</si>
  <si>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</si>
  <si>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</si>
  <si>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</si>
  <si>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</si>
  <si>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</si>
  <si>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</si>
  <si>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</si>
  <si>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</si>
  <si>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</si>
  <si>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</si>
  <si>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</si>
  <si>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</si>
  <si>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</si>
  <si>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</si>
  <si>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</si>
  <si>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</si>
  <si>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</si>
  <si>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</si>
  <si>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</si>
  <si>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</si>
  <si>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</si>
  <si>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</si>
  <si>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</si>
  <si>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</si>
  <si>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</si>
  <si>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</si>
  <si>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</si>
  <si>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</si>
  <si>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</si>
  <si>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</si>
  <si>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</si>
  <si>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</si>
  <si>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</si>
  <si>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</si>
  <si>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</si>
  <si>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</si>
  <si>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</si>
  <si>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</si>
  <si>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</si>
  <si>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</si>
  <si>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</si>
  <si>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</si>
  <si>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</si>
  <si>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</si>
  <si>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</si>
  <si>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</si>
  <si>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</si>
  <si>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</si>
  <si>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</si>
  <si>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</si>
  <si>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</si>
  <si>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</si>
  <si>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</si>
  <si>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</si>
  <si>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</si>
  <si>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</si>
  <si>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</si>
  <si>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</si>
  <si>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</si>
  <si>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</si>
  <si>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</si>
  <si>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</si>
  <si>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</si>
  <si>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</si>
  <si>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</si>
  <si>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</si>
  <si>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</si>
  <si>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</si>
  <si>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</si>
  <si>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</si>
  <si>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</si>
  <si>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</si>
  <si>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</si>
  <si>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</si>
  <si>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</si>
  <si>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</si>
  <si>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</si>
  <si>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</si>
  <si>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</si>
  <si>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</si>
  <si>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</si>
  <si>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</si>
  <si>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</si>
  <si>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</si>
  <si>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</si>
  <si>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</si>
  <si>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</si>
  <si>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</si>
  <si>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</si>
  <si>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</si>
  <si>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</si>
  <si>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</si>
  <si>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</si>
  <si>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</si>
  <si>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</si>
  <si>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</si>
  <si>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</si>
  <si>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</si>
  <si>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</si>
  <si>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</si>
  <si>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</si>
  <si>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</si>
  <si>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</si>
  <si>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</si>
  <si>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</si>
  <si>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</si>
  <si>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</si>
  <si>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</si>
  <si>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</si>
  <si>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</si>
  <si>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</si>
  <si>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</si>
  <si>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</si>
  <si>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</si>
  <si>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</si>
  <si>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</si>
  <si>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</si>
  <si>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</si>
  <si>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</si>
  <si>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</si>
  <si>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</si>
  <si>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</si>
  <si>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</si>
  <si>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</si>
  <si>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</si>
  <si>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</si>
  <si>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</si>
  <si>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</si>
  <si>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</si>
  <si>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</si>
  <si>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</si>
  <si>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</si>
  <si>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</si>
  <si>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</si>
  <si>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</si>
  <si>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</si>
  <si>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</si>
  <si>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</si>
  <si>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</si>
  <si>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</si>
  <si>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</si>
  <si>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</si>
  <si>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</si>
  <si>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</si>
  <si>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</si>
  <si>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</si>
  <si>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</si>
  <si>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</si>
  <si>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</si>
  <si>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</si>
  <si>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</si>
  <si>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</si>
  <si>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</si>
  <si>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</si>
  <si>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</si>
  <si>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</si>
  <si>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</si>
  <si>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</si>
  <si>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</si>
  <si>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</si>
  <si>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</si>
  <si>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</si>
  <si>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</si>
  <si>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</si>
  <si>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</si>
  <si>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</si>
  <si>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</si>
  <si>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</si>
  <si>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</si>
  <si>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</si>
  <si>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</si>
  <si>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</si>
  <si>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</si>
  <si>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</si>
  <si>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</si>
  <si>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</si>
  <si>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</si>
  <si>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</si>
  <si>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</si>
  <si>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</si>
  <si>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</si>
  <si>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</si>
  <si>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</si>
  <si>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</si>
  <si>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</si>
  <si>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</si>
  <si>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</si>
  <si>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</si>
  <si>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</si>
  <si>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</si>
  <si>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</si>
  <si>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</si>
  <si>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</si>
  <si>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</si>
  <si>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</si>
  <si>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</si>
  <si>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</si>
  <si>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</si>
  <si>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</si>
  <si>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</si>
  <si>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</si>
  <si>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</si>
  <si>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</si>
  <si>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</si>
  <si>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</si>
  <si>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</si>
  <si>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</si>
  <si>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</si>
  <si>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</si>
  <si>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</si>
  <si>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</si>
  <si>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</si>
  <si>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</si>
  <si>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</si>
  <si>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</si>
  <si>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</si>
  <si>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</si>
  <si>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</si>
  <si>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</si>
  <si>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</si>
  <si>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</si>
  <si>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</si>
  <si>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</si>
  <si>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</si>
  <si>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</si>
  <si>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</si>
  <si>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</si>
  <si>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</si>
  <si>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</si>
  <si>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</si>
  <si>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</si>
  <si>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</si>
  <si>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</si>
  <si>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</si>
  <si>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</si>
  <si>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</si>
  <si>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</si>
  <si>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</si>
  <si>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</si>
  <si>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</si>
  <si>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</si>
  <si>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</si>
  <si>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</si>
  <si>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</si>
  <si>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</si>
  <si>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</si>
  <si>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</si>
  <si>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</si>
  <si>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</si>
  <si>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</si>
  <si>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</si>
  <si>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</si>
  <si>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</si>
  <si>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</si>
  <si>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</si>
  <si>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</si>
  <si>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</si>
  <si>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</si>
  <si>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</si>
  <si>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</si>
  <si>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</si>
  <si>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</si>
  <si>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</si>
  <si>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</si>
  <si>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</si>
  <si>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</si>
  <si>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</si>
  <si>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</si>
  <si>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</si>
  <si>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</si>
  <si>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</si>
  <si>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</si>
  <si>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</si>
  <si>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</si>
  <si>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</si>
  <si>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</si>
  <si>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</si>
  <si>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</si>
  <si>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</si>
  <si>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</si>
  <si>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</si>
  <si>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</si>
  <si>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</si>
  <si>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</si>
  <si>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</si>
  <si>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</si>
  <si>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</si>
  <si>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</si>
  <si>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</si>
  <si>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</si>
  <si>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</si>
  <si>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</si>
  <si>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</si>
  <si>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</si>
  <si>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</si>
  <si>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</si>
  <si>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</si>
  <si>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</si>
  <si>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</si>
  <si>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</si>
  <si>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</si>
  <si>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</si>
  <si>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</si>
  <si>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</si>
  <si>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</si>
  <si>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</si>
  <si>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</si>
  <si>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</si>
  <si>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</si>
  <si>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</si>
  <si>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</si>
  <si>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</si>
  <si>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</si>
  <si>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</si>
  <si>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</si>
  <si>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</si>
  <si>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</si>
  <si>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</si>
  <si>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</si>
  <si>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</si>
  <si>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</si>
  <si>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</si>
  <si>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</si>
  <si>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</si>
  <si>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</si>
  <si>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</si>
  <si>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</si>
  <si>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</si>
  <si>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</si>
  <si>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</si>
  <si>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</si>
  <si>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</si>
  <si>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</si>
  <si>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</si>
  <si>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</si>
  <si>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</si>
  <si>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</si>
  <si>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</si>
  <si>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</si>
  <si>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</si>
  <si>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</si>
  <si>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</si>
  <si>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</si>
  <si>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</si>
  <si>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</si>
  <si>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</si>
  <si>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</si>
  <si>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</si>
  <si>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</si>
  <si>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</si>
  <si>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</si>
  <si>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</si>
  <si>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</si>
  <si>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</si>
  <si>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</si>
  <si>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</si>
  <si>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</si>
  <si>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</si>
  <si>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</si>
  <si>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</si>
  <si>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</si>
  <si>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</si>
  <si>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</si>
  <si>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</si>
  <si>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</si>
  <si>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</si>
  <si>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</si>
  <si>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</si>
  <si>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</si>
  <si>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</si>
  <si>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</si>
  <si>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</si>
  <si>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</si>
  <si>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</si>
  <si>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</si>
  <si>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</si>
  <si>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</si>
  <si>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</si>
  <si>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</si>
  <si>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</si>
  <si>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</si>
  <si>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</si>
  <si>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</si>
  <si>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</si>
  <si>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</si>
  <si>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</si>
  <si>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</si>
  <si>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</si>
  <si>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</si>
  <si>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</si>
  <si>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</si>
  <si>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</si>
  <si>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</si>
  <si>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</si>
  <si>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</si>
  <si>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</si>
  <si>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</si>
  <si>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</si>
  <si>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</si>
  <si>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</si>
  <si>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</si>
  <si>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</si>
  <si>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</si>
  <si>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</si>
  <si>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</si>
  <si>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</si>
  <si>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</si>
  <si>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</si>
  <si>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</si>
  <si>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</si>
  <si>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</si>
  <si>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</si>
  <si>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</si>
  <si>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</si>
  <si>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</si>
  <si>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</si>
  <si>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</si>
  <si>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</si>
  <si>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</si>
  <si>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</si>
  <si>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</si>
  <si>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</si>
  <si>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</si>
  <si>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</si>
  <si>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</si>
  <si>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</si>
  <si>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</si>
  <si>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</si>
  <si>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</si>
  <si>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</si>
  <si>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</si>
  <si>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</si>
  <si>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</si>
  <si>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</si>
  <si>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</si>
  <si>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</si>
  <si>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</si>
  <si>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</si>
  <si>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</si>
  <si>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</si>
  <si>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</si>
  <si>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</si>
  <si>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</si>
  <si>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</si>
  <si>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</si>
  <si>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</si>
  <si>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</si>
  <si>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</si>
  <si>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</si>
  <si>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</si>
  <si>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</si>
  <si>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</si>
  <si>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</si>
  <si>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</si>
  <si>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</si>
  <si>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</si>
  <si>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</si>
  <si>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</si>
  <si>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</si>
  <si>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</si>
  <si>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</si>
  <si>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</si>
  <si>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</si>
  <si>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</si>
  <si>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</si>
  <si>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</si>
  <si>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</si>
  <si>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</si>
  <si>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</si>
  <si>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</si>
  <si>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</si>
  <si>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</si>
  <si>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</si>
  <si>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</si>
  <si>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</si>
  <si>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</si>
  <si>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</si>
  <si>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</si>
  <si>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</si>
  <si>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</si>
  <si>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</si>
  <si>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</si>
  <si>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</si>
  <si>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</si>
  <si>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</si>
  <si>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</si>
  <si>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</si>
  <si>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</si>
  <si>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</si>
  <si>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</si>
  <si>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</si>
  <si>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</si>
  <si>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</si>
  <si>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</si>
  <si>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</si>
  <si>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</si>
  <si>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</si>
  <si>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</si>
  <si>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</si>
  <si>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</si>
  <si>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</si>
  <si>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</si>
  <si>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</si>
  <si>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</si>
  <si>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</si>
  <si>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</si>
  <si>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</si>
  <si>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</si>
  <si>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</si>
  <si>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</si>
  <si>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</si>
  <si>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</si>
  <si>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</si>
  <si>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</si>
  <si>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</si>
  <si>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</si>
  <si>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</si>
  <si>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</si>
  <si>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</si>
  <si>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</si>
  <si>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</si>
  <si>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</si>
  <si>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</si>
  <si>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</si>
  <si>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</si>
  <si>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</si>
  <si>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</si>
  <si>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</si>
  <si>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</si>
  <si>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</si>
  <si>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</si>
  <si>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</si>
  <si>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</si>
  <si>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</si>
  <si>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</si>
  <si>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</si>
  <si>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</si>
  <si>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</si>
  <si>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</si>
  <si>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</si>
  <si>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</si>
  <si>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</si>
  <si>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</si>
  <si>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</si>
  <si>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</si>
  <si>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</si>
  <si>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</si>
  <si>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</si>
  <si>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</si>
  <si>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</si>
  <si>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</si>
  <si>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</si>
  <si>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</si>
  <si>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</si>
  <si>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</si>
  <si>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</si>
  <si>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</si>
  <si>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</si>
  <si>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</si>
  <si>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</si>
  <si>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</si>
  <si>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</si>
  <si>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</si>
  <si>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</si>
  <si>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</si>
  <si>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</si>
  <si>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</si>
  <si>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</si>
  <si>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</si>
  <si>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</si>
  <si>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</si>
  <si>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</si>
  <si>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</si>
  <si>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</si>
  <si>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</si>
  <si>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</si>
  <si>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</si>
  <si>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</si>
  <si>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</si>
  <si>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</si>
  <si>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</si>
  <si>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</si>
  <si>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</si>
  <si>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</si>
  <si>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</si>
  <si>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</si>
  <si>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</si>
  <si>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</si>
  <si>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</si>
  <si>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</si>
  <si>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</si>
  <si>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</si>
  <si>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</si>
  <si>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</si>
  <si>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</si>
  <si>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</si>
  <si>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</si>
  <si>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</si>
  <si>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</si>
  <si>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</si>
  <si>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</si>
  <si>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</si>
  <si>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</si>
  <si>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</si>
  <si>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</si>
  <si>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</si>
  <si>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</si>
  <si>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</si>
  <si>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</si>
  <si>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</si>
  <si>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</si>
  <si>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</si>
  <si>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</si>
  <si>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</si>
  <si>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</si>
  <si>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</si>
  <si>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</si>
  <si>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</si>
  <si>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</si>
  <si>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</si>
  <si>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</si>
  <si>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</si>
  <si>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</si>
  <si>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</si>
  <si>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</si>
  <si>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</si>
  <si>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</si>
  <si>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</si>
  <si>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</si>
  <si>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</si>
  <si>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</si>
  <si>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</si>
  <si>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</si>
  <si>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</si>
  <si>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</si>
  <si>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</si>
  <si>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</si>
  <si>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</si>
  <si>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</si>
  <si>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</si>
  <si>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</si>
  <si>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</si>
  <si>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</si>
  <si>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</si>
  <si>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</si>
  <si>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</si>
  <si>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</si>
  <si>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</si>
  <si>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</si>
  <si>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</si>
  <si>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</si>
  <si>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</si>
  <si>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</si>
  <si>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</si>
  <si>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</si>
  <si>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</si>
  <si>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</si>
  <si>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</si>
  <si>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</si>
  <si>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</si>
  <si>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</si>
  <si>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</si>
  <si>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</si>
  <si>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</si>
  <si>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</si>
  <si>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</si>
  <si>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</si>
  <si>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</si>
  <si>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</si>
  <si>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</si>
  <si>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</si>
  <si>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</si>
  <si>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</si>
  <si>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</si>
  <si>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</si>
  <si>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</si>
  <si>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</si>
  <si>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</si>
  <si>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</si>
  <si>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</si>
  <si>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</si>
  <si>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</si>
  <si>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</si>
  <si>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</si>
  <si>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</si>
  <si>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</si>
  <si>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</si>
  <si>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</si>
  <si>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</si>
  <si>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</si>
  <si>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</si>
  <si>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</si>
  <si>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</si>
  <si>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</si>
  <si>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</si>
  <si>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</si>
  <si>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</si>
  <si>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</si>
  <si>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</si>
  <si>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</si>
  <si>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</si>
  <si>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</si>
  <si>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</si>
  <si>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</si>
  <si>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</si>
  <si>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</si>
  <si>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</si>
  <si>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</si>
  <si>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</si>
  <si>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</si>
  <si>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</si>
  <si>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</si>
  <si>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</si>
  <si>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</si>
  <si>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</si>
  <si>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</si>
  <si>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</si>
  <si>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</si>
  <si>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</si>
  <si>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</si>
  <si>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</si>
  <si>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</si>
  <si>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</si>
  <si>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</si>
  <si>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</si>
  <si>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</si>
  <si>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</si>
  <si>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</si>
  <si>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</si>
  <si>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</si>
  <si>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</si>
  <si>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</si>
  <si>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</si>
  <si>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</si>
  <si>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</si>
  <si>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</si>
  <si>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</si>
  <si>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</si>
  <si>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</si>
  <si>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</si>
  <si>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</si>
  <si>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</si>
  <si>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</si>
  <si>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</si>
  <si>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</si>
  <si>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</si>
  <si>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</si>
  <si>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</si>
  <si>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</si>
  <si>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</si>
  <si>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</si>
  <si>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</si>
  <si>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</si>
  <si>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</si>
  <si>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</si>
  <si>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</si>
  <si>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</si>
  <si>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</si>
  <si>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</si>
  <si>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</si>
  <si>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</si>
  <si>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</si>
  <si>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</si>
  <si>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</si>
  <si>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</si>
  <si>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</si>
  <si>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</si>
  <si>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</si>
  <si>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</si>
  <si>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</si>
  <si>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</si>
  <si>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</si>
  <si>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</si>
  <si>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</si>
  <si>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</si>
  <si>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</si>
  <si>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</si>
  <si>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</si>
  <si>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</si>
  <si>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</si>
  <si>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</si>
  <si>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</si>
  <si>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</si>
  <si>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</si>
  <si>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</si>
  <si>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</si>
  <si>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</si>
  <si>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</si>
  <si>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</si>
  <si>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</si>
  <si>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</si>
  <si>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</si>
  <si>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</si>
  <si>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</si>
  <si>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</si>
  <si>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</si>
  <si>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</si>
  <si>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</si>
  <si>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</si>
  <si>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</si>
  <si>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</si>
  <si>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</si>
  <si>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</si>
  <si>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</si>
  <si>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</si>
  <si>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</si>
  <si>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</si>
  <si>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</si>
  <si>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</si>
  <si>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</si>
  <si>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</si>
  <si>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</si>
  <si>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</si>
  <si>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</si>
  <si>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</si>
  <si>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</si>
  <si>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</si>
  <si>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</si>
  <si>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</si>
  <si>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</si>
  <si>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</si>
  <si>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</si>
  <si>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</si>
  <si>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</si>
  <si>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</si>
  <si>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</si>
  <si>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</si>
  <si>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</si>
  <si>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</si>
  <si>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</si>
  <si>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</si>
  <si>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</si>
  <si>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</si>
  <si>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</si>
  <si>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</si>
  <si>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</si>
  <si>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</si>
  <si>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</si>
  <si>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</si>
  <si>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</si>
  <si>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</si>
  <si>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</si>
  <si>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</si>
  <si>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</si>
  <si>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</si>
  <si>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</si>
  <si>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</si>
  <si>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</si>
  <si>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</si>
  <si>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</si>
  <si>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</si>
  <si>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</si>
  <si>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</si>
  <si>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</si>
  <si>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</si>
  <si>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</si>
  <si>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</si>
  <si>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</si>
  <si>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</si>
  <si>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</si>
  <si>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</si>
  <si>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</si>
  <si>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</si>
  <si>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</si>
  <si>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</si>
  <si>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</si>
  <si>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</si>
  <si>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</si>
  <si>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</si>
  <si>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</si>
  <si>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</si>
  <si>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</si>
  <si>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</si>
  <si>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</si>
  <si>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</si>
  <si>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</si>
  <si>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</si>
  <si>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</si>
  <si>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</si>
  <si>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</si>
  <si>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</si>
  <si>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</si>
  <si>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</si>
  <si>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</si>
  <si>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</si>
  <si>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</si>
  <si>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</si>
  <si>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</si>
  <si>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</si>
  <si>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</si>
  <si>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</si>
  <si>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</si>
  <si>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</si>
  <si>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</si>
  <si>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</si>
  <si>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</si>
  <si>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</si>
  <si>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</si>
  <si>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</si>
  <si>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</si>
  <si>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</si>
  <si>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</si>
  <si>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</si>
  <si>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</si>
  <si>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</si>
  <si>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</si>
  <si>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</si>
  <si>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</si>
  <si>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</si>
  <si>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</si>
  <si>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</si>
  <si>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</si>
  <si>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</si>
  <si>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</si>
  <si>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</si>
  <si>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</si>
  <si>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</si>
  <si>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</si>
  <si>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</si>
  <si>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</si>
  <si>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</si>
  <si>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</si>
  <si>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</si>
  <si>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</si>
  <si>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</si>
  <si>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</si>
  <si>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</si>
  <si>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</si>
  <si>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</si>
  <si>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</si>
  <si>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</si>
  <si>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</si>
  <si>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</si>
  <si>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</si>
  <si>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</si>
  <si>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</si>
  <si>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</si>
  <si>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</si>
  <si>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</si>
  <si>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</si>
  <si>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</si>
  <si>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</si>
  <si>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</si>
  <si>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</si>
  <si>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</si>
  <si>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</si>
  <si>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</si>
  <si>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</si>
  <si>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</si>
  <si>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</si>
  <si>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</si>
  <si>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</si>
  <si>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</si>
  <si>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</si>
  <si>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</si>
  <si>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</si>
  <si>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</si>
  <si>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</si>
  <si>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</si>
  <si>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</si>
  <si>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</si>
  <si>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</si>
  <si>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</si>
  <si>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</si>
  <si>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</si>
  <si>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</si>
  <si>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</si>
  <si>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</si>
  <si>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</si>
  <si>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</si>
  <si>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</si>
  <si>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</si>
  <si>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</si>
  <si>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</si>
  <si>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</si>
  <si>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</si>
  <si>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</si>
  <si>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</si>
  <si>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</si>
  <si>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</si>
  <si>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</si>
  <si>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</si>
  <si>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</si>
  <si>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</si>
  <si>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</si>
  <si>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</si>
  <si>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</si>
  <si>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</si>
  <si>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</si>
  <si>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</si>
  <si>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</si>
  <si>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</si>
  <si>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</si>
  <si>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</si>
  <si>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</si>
  <si>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</si>
  <si>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</si>
  <si>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</si>
  <si>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</si>
  <si>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</si>
  <si>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</si>
  <si>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</si>
  <si>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</si>
  <si>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</si>
  <si>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</si>
  <si>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</si>
  <si>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</si>
  <si>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</si>
  <si>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</si>
  <si>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</si>
  <si>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</si>
  <si>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</si>
  <si>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</si>
  <si>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</si>
  <si>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</si>
  <si>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</si>
  <si>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</si>
  <si>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</si>
  <si>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</si>
  <si>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</si>
  <si>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</si>
  <si>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</si>
  <si>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</si>
  <si>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</si>
  <si>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</si>
  <si>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</si>
  <si>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</si>
  <si>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</si>
  <si>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</si>
  <si>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</si>
  <si>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</si>
  <si>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</si>
  <si>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</si>
  <si>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</si>
  <si>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</si>
  <si>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</si>
  <si>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</si>
  <si>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</si>
  <si>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</si>
  <si>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</si>
  <si>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</si>
  <si>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</si>
  <si>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</si>
  <si>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</si>
  <si>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</si>
  <si>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</si>
  <si>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</si>
  <si>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</si>
  <si>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</si>
  <si>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</si>
  <si>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</si>
  <si>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</si>
  <si>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</si>
  <si>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</si>
  <si>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</si>
  <si>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</si>
  <si>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</si>
  <si>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</si>
  <si>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</si>
  <si>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</si>
  <si>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</si>
  <si>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</si>
  <si>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</si>
  <si>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</si>
  <si>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</si>
  <si>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</si>
  <si>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</si>
  <si>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</si>
  <si>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</si>
  <si>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</si>
  <si>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</si>
  <si>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</si>
  <si>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</si>
  <si>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</si>
  <si>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</si>
  <si>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</si>
  <si>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</si>
  <si>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</si>
  <si>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</si>
  <si>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</si>
  <si>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</si>
  <si>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</si>
  <si>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</si>
  <si>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</si>
  <si>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</si>
  <si>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</si>
  <si>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</si>
  <si>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</si>
  <si>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</si>
  <si>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</si>
  <si>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</si>
  <si>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</si>
  <si>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</si>
  <si>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</si>
  <si>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</si>
  <si>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</si>
  <si>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</si>
  <si>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</si>
  <si>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</si>
  <si>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</si>
  <si>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</si>
  <si>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</si>
  <si>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</si>
  <si>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</si>
  <si>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</si>
  <si>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</si>
  <si>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</si>
  <si>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</si>
  <si>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</si>
  <si>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</si>
  <si>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</si>
  <si>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</si>
  <si>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</si>
  <si>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</si>
  <si>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</si>
  <si>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</si>
  <si>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</si>
  <si>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</si>
  <si>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</si>
  <si>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</si>
  <si>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</si>
  <si>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</si>
  <si>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</si>
  <si>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</si>
  <si>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</si>
  <si>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</si>
  <si>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</si>
  <si>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</si>
  <si>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</si>
  <si>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</si>
  <si>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</si>
  <si>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</si>
  <si>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</si>
  <si>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</si>
  <si>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</si>
  <si>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</si>
  <si>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</si>
  <si>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</si>
  <si>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</si>
  <si>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</si>
  <si>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</si>
  <si>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</si>
  <si>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</si>
  <si>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</si>
  <si>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</si>
  <si>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</si>
  <si>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</si>
  <si>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</si>
  <si>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</si>
  <si>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</si>
  <si>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</si>
  <si>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</si>
  <si>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</si>
  <si>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</si>
  <si>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</si>
  <si>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</si>
  <si>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</si>
  <si>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</si>
  <si>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</si>
  <si>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</si>
  <si>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</si>
  <si>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</si>
  <si>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</si>
  <si>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</si>
  <si>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</si>
  <si>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</si>
  <si>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</si>
  <si>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</si>
  <si>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</si>
  <si>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</si>
  <si>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</si>
  <si>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</si>
  <si>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</si>
  <si>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</si>
  <si>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</si>
  <si>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</si>
  <si>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</si>
  <si>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</si>
  <si>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</si>
  <si>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</si>
  <si>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</si>
  <si>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</si>
  <si>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</si>
  <si>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</si>
  <si>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</si>
  <si>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</si>
  <si>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</si>
  <si>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</si>
  <si>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</si>
  <si>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</si>
  <si>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</si>
  <si>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</si>
  <si>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</si>
  <si>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</si>
  <si>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</si>
  <si>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</si>
  <si>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</si>
  <si>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</si>
  <si>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</si>
  <si>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</si>
  <si>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</si>
  <si>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</si>
  <si>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</si>
  <si>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</si>
  <si>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</si>
  <si>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</si>
  <si>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</si>
  <si>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</si>
  <si>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</si>
  <si>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</si>
  <si>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</si>
  <si>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</si>
  <si>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</si>
  <si>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</si>
  <si>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</si>
  <si>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</si>
  <si>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</si>
  <si>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</si>
  <si>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</si>
  <si>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</si>
  <si>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</si>
  <si>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</si>
  <si>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</si>
  <si>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</si>
  <si>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</si>
  <si>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</si>
  <si>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</si>
  <si>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</si>
  <si>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</si>
  <si>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</si>
  <si>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</si>
  <si>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</si>
  <si>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</si>
  <si>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</si>
  <si>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</si>
  <si>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</si>
  <si>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</si>
  <si>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</si>
  <si>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</si>
  <si>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</si>
  <si>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</si>
  <si>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</si>
  <si>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</si>
  <si>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</si>
  <si>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</si>
  <si>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</si>
  <si>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</si>
  <si>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</si>
  <si>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</si>
  <si>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</si>
  <si>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</si>
  <si>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</si>
  <si>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</si>
  <si>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</si>
  <si>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</si>
  <si>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</si>
  <si>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</si>
  <si>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</si>
  <si>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</si>
  <si>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</si>
  <si>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</si>
  <si>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</si>
  <si>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</si>
  <si>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</si>
  <si>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</si>
  <si>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</si>
  <si>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</si>
  <si>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</si>
  <si>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</si>
  <si>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</si>
  <si>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</si>
  <si>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</si>
  <si>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</si>
  <si>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</si>
  <si>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</si>
  <si>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</si>
  <si>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</si>
  <si>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</si>
  <si>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</si>
  <si>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</si>
  <si>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</si>
  <si>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</si>
  <si>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</si>
  <si>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</si>
  <si>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</si>
  <si>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</si>
  <si>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</si>
  <si>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</si>
  <si>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</si>
  <si>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</si>
  <si>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</si>
  <si>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</si>
  <si>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</si>
  <si>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</si>
  <si>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</si>
  <si>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</si>
  <si>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</si>
  <si>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</si>
  <si>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</si>
  <si>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</si>
  <si>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</si>
  <si>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</si>
  <si>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</si>
  <si>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</si>
  <si>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</si>
  <si>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</si>
  <si>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</si>
  <si>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</si>
  <si>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</si>
  <si>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</si>
  <si>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</si>
  <si>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</si>
  <si>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</si>
  <si>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</si>
  <si>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</si>
  <si>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</si>
  <si>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</si>
  <si>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</si>
  <si>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</si>
  <si>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</si>
  <si>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</si>
  <si>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</si>
  <si>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</si>
  <si>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</si>
  <si>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</si>
  <si>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</si>
  <si>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</si>
  <si>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</si>
  <si>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</si>
  <si>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</si>
  <si>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</si>
  <si>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</si>
  <si>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</si>
  <si>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</si>
  <si>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</si>
  <si>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</si>
  <si>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</si>
  <si>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</si>
  <si>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</si>
  <si>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</si>
  <si>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</si>
  <si>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</si>
  <si>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</si>
  <si>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</si>
  <si>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</si>
  <si>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</si>
  <si>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</si>
  <si>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</si>
  <si>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</si>
  <si>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</si>
  <si>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</si>
  <si>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</si>
  <si>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</si>
  <si>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</si>
  <si>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</si>
  <si>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</si>
  <si>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</si>
  <si>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</si>
  <si>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</si>
  <si>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</si>
  <si>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</si>
  <si>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</si>
  <si>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</si>
  <si>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</si>
  <si>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</si>
  <si>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</si>
  <si>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</si>
  <si>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</si>
  <si>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</si>
  <si>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</si>
  <si>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</si>
  <si>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</si>
  <si>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</si>
  <si>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</si>
  <si>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</si>
  <si>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</si>
  <si>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</si>
  <si>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</si>
  <si>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</si>
  <si>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</si>
  <si>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</si>
  <si>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</si>
  <si>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</si>
  <si>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</si>
  <si>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</si>
  <si>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</si>
  <si>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</si>
  <si>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</si>
  <si>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</si>
  <si>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</si>
  <si>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</si>
  <si>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</si>
  <si>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</si>
  <si>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</si>
  <si>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</si>
  <si>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</si>
  <si>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</si>
  <si>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</si>
  <si>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</si>
  <si>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</si>
  <si>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</si>
  <si>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</si>
  <si>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</si>
  <si>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</si>
  <si>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</si>
  <si>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</si>
  <si>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</si>
  <si>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</si>
  <si>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</si>
  <si>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</si>
  <si>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</si>
  <si>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</si>
  <si>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</si>
  <si>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</si>
  <si>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</si>
  <si>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</si>
  <si>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</si>
  <si>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</si>
  <si>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</si>
  <si>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</si>
  <si>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</si>
  <si>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</si>
  <si>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</si>
  <si>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</si>
  <si>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</si>
  <si>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</si>
  <si>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</si>
  <si>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</si>
  <si>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</si>
  <si>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</si>
  <si>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</si>
  <si>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</si>
  <si>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</si>
  <si>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</si>
  <si>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</si>
  <si>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</si>
  <si>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</si>
  <si>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</si>
  <si>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</si>
  <si>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</si>
  <si>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</si>
  <si>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</si>
  <si>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</si>
  <si>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</si>
  <si>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</si>
  <si>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</si>
  <si>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</si>
  <si>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</si>
  <si>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</si>
  <si>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</si>
  <si>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</si>
  <si>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</si>
  <si>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</si>
  <si>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</si>
  <si>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</si>
  <si>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</si>
  <si>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</si>
  <si>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</si>
  <si>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</si>
  <si>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</si>
  <si>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</si>
  <si>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</si>
  <si>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</si>
  <si>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</si>
  <si>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</si>
  <si>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</si>
  <si>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</si>
  <si>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</si>
  <si>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</si>
  <si>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</si>
  <si>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</si>
  <si>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</si>
  <si>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</si>
  <si>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</si>
  <si>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</si>
  <si>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</si>
  <si>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</si>
  <si>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</si>
  <si>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</si>
  <si>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</si>
  <si>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</si>
  <si>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</si>
  <si>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</si>
  <si>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</si>
  <si>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</si>
  <si>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</si>
  <si>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</si>
  <si>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</si>
  <si>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</si>
  <si>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</si>
  <si>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</si>
  <si>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</si>
  <si>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</si>
  <si>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</si>
  <si>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</si>
  <si>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</si>
  <si>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</si>
  <si>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</si>
  <si>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</si>
  <si>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</si>
  <si>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</si>
  <si>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</si>
  <si>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</si>
  <si>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</si>
  <si>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</si>
  <si>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</si>
  <si>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</si>
  <si>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</si>
  <si>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</si>
  <si>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</si>
  <si>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</si>
  <si>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</si>
  <si>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</si>
  <si>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</si>
  <si>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</si>
  <si>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</si>
  <si>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</si>
  <si>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</si>
  <si>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</si>
  <si>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</si>
  <si>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</si>
  <si>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</si>
  <si>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</si>
  <si>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</si>
  <si>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</si>
  <si>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</si>
  <si>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</si>
  <si>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</si>
  <si>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</si>
  <si>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</si>
  <si>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</si>
  <si>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</si>
  <si>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</si>
  <si>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</si>
  <si>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</si>
  <si>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</si>
  <si>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</si>
  <si>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</si>
  <si>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</si>
  <si>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</si>
  <si>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</si>
  <si>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</si>
  <si>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</si>
  <si>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</si>
  <si>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</si>
  <si>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</si>
  <si>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</si>
  <si>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</si>
  <si>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</si>
  <si>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</si>
  <si>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</si>
  <si>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</si>
  <si>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</si>
  <si>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</si>
  <si>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</si>
  <si>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</si>
  <si>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</si>
  <si>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</si>
  <si>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</si>
  <si>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</si>
  <si>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</si>
  <si>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</si>
  <si>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</si>
  <si>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</si>
  <si>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</si>
  <si>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</si>
  <si>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</si>
  <si>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</si>
  <si>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</si>
  <si>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</si>
  <si>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</si>
  <si>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</si>
  <si>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</si>
  <si>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</si>
  <si>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</si>
  <si>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</si>
  <si>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</si>
  <si>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</si>
  <si>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</si>
  <si>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</si>
  <si>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</si>
  <si>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</si>
  <si>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</si>
  <si>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</si>
  <si>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</si>
  <si>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</si>
  <si>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</si>
  <si>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</si>
  <si>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</si>
  <si>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</si>
  <si>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</si>
  <si>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</si>
  <si>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</si>
  <si>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</si>
  <si>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</si>
  <si>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</si>
  <si>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</si>
  <si>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</si>
  <si>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</si>
  <si>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</si>
  <si>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</si>
  <si>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</si>
  <si>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</si>
  <si>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</si>
  <si>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</si>
  <si>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</si>
  <si>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</si>
  <si>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</si>
  <si>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</si>
  <si>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</si>
  <si>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</si>
  <si>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</si>
  <si>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</si>
  <si>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</si>
  <si>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</si>
  <si>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</si>
  <si>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</si>
  <si>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</si>
  <si>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</si>
  <si>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</si>
  <si>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</si>
  <si>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</si>
  <si>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</si>
  <si>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</si>
  <si>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</si>
  <si>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</si>
  <si>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</si>
  <si>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</si>
  <si>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</si>
  <si>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</si>
  <si>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</si>
  <si>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</si>
  <si>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</si>
  <si>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</si>
  <si>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</si>
  <si>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</si>
  <si>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</si>
  <si>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</si>
  <si>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</si>
  <si>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</si>
  <si>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</si>
  <si>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</si>
  <si>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</si>
  <si>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</si>
  <si>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</si>
  <si>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</si>
  <si>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</si>
  <si>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</si>
  <si>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</si>
  <si>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</si>
  <si>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</si>
  <si>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</si>
  <si>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</si>
  <si>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</si>
  <si>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</si>
  <si>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</si>
  <si>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</si>
  <si>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</si>
  <si>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</si>
  <si>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</si>
  <si>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</si>
  <si>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</si>
  <si>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</si>
  <si>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</si>
  <si>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</si>
  <si>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</si>
  <si>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</si>
  <si>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</si>
  <si>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</si>
  <si>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</si>
  <si>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</si>
  <si>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</si>
  <si>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</si>
  <si>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</si>
  <si>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</si>
  <si>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</si>
  <si>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</si>
  <si>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</si>
  <si>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</si>
  <si>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</si>
  <si>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</si>
  <si>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</si>
  <si>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</si>
  <si>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</si>
  <si>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</si>
  <si>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</si>
  <si>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</si>
  <si>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</si>
  <si>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</si>
  <si>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</si>
  <si>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</si>
  <si>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</si>
  <si>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</si>
  <si>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</si>
  <si>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</si>
  <si>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</si>
  <si>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</si>
  <si>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</si>
  <si>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</si>
  <si>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</si>
  <si>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</si>
  <si>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</si>
  <si>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</si>
  <si>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</si>
  <si>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</si>
  <si>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</si>
  <si>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</si>
  <si>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</si>
  <si>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</si>
  <si>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</si>
  <si>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</si>
  <si>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</si>
  <si>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</si>
  <si>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</si>
  <si>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</si>
  <si>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</si>
  <si>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</si>
  <si>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</si>
  <si>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</si>
  <si>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</si>
  <si>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</si>
  <si>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</si>
  <si>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</si>
  <si>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</si>
  <si>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</si>
  <si>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</si>
  <si>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</si>
  <si>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</si>
  <si>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</si>
  <si>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</si>
  <si>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</si>
  <si>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</si>
  <si>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</si>
  <si>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</si>
  <si>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</si>
  <si>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</si>
  <si>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</si>
  <si>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</si>
  <si>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</si>
  <si>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</si>
  <si>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</si>
  <si>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</si>
  <si>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</si>
  <si>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</si>
  <si>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</si>
  <si>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</si>
  <si>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</si>
  <si>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</si>
  <si>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</si>
  <si>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</si>
  <si>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</si>
  <si>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</si>
  <si>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</si>
  <si>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</si>
  <si>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</si>
  <si>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</si>
  <si>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</si>
  <si>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</si>
  <si>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</si>
  <si>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</si>
  <si>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</si>
  <si>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</si>
  <si>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</si>
  <si>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</si>
  <si>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</si>
  <si>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</si>
  <si>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</si>
  <si>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</si>
  <si>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</si>
  <si>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</si>
  <si>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</si>
  <si>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</si>
  <si>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</si>
  <si>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</si>
  <si>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</si>
  <si>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</si>
  <si>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</si>
  <si>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</si>
  <si>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</si>
  <si>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</si>
  <si>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</si>
  <si>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</si>
  <si>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</si>
  <si>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</si>
  <si>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</si>
  <si>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</si>
  <si>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</si>
  <si>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</si>
  <si>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</si>
  <si>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</si>
  <si>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</si>
  <si>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</si>
  <si>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</si>
  <si>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</si>
  <si>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</si>
  <si>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</si>
  <si>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</si>
  <si>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</si>
  <si>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</si>
  <si>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</si>
  <si>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</si>
  <si>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</si>
  <si>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</si>
  <si>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</si>
  <si>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</si>
  <si>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</si>
  <si>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</si>
  <si>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</si>
  <si>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</si>
  <si>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</si>
  <si>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</si>
  <si>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</si>
  <si>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</si>
  <si>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</si>
  <si>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</si>
  <si>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</si>
  <si>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</si>
  <si>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</si>
  <si>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</si>
  <si>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</si>
  <si>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</si>
  <si>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</si>
  <si>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</si>
  <si>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</si>
  <si>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</si>
  <si>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</si>
  <si>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</si>
  <si>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</si>
  <si>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</si>
  <si>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</si>
  <si>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</si>
  <si>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</si>
  <si>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</si>
  <si>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</si>
  <si>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</si>
  <si>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</si>
  <si>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</si>
  <si>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</si>
  <si>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</si>
  <si>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</si>
  <si>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</si>
  <si>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</si>
  <si>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</si>
  <si>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</si>
  <si>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</si>
  <si>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</si>
  <si>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</si>
  <si>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</si>
  <si>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</si>
  <si>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</si>
  <si>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</si>
  <si>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</si>
  <si>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</si>
  <si>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</si>
  <si>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</si>
  <si>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</si>
  <si>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</si>
  <si>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</si>
  <si>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</si>
  <si>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</si>
  <si>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</si>
  <si>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</si>
  <si>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</si>
  <si>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</si>
  <si>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</si>
  <si>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</si>
  <si>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</si>
  <si>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</si>
  <si>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</si>
  <si>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</si>
  <si>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</si>
  <si>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</si>
  <si>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</si>
  <si>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</si>
  <si>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</si>
  <si>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</si>
  <si>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</si>
  <si>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</si>
  <si>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</si>
  <si>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</si>
  <si>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</si>
  <si>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</si>
  <si>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</si>
  <si>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</si>
  <si>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</si>
  <si>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</si>
  <si>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</si>
  <si>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</si>
  <si>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</si>
  <si>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</si>
  <si>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</si>
  <si>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</si>
  <si>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</si>
  <si>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</si>
  <si>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</si>
  <si>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</si>
  <si>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</si>
  <si>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</si>
  <si>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</si>
  <si>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</si>
  <si>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</si>
  <si>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</si>
  <si>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</si>
  <si>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</si>
  <si>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</si>
  <si>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</si>
  <si>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</si>
  <si>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</si>
  <si>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</si>
  <si>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</si>
  <si>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</si>
  <si>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</si>
  <si>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</si>
  <si>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</si>
  <si>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</si>
  <si>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</si>
  <si>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</si>
  <si>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</si>
  <si>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</si>
  <si>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</si>
  <si>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</si>
  <si>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</si>
  <si>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</si>
  <si>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</si>
  <si>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</si>
  <si>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</si>
  <si>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</si>
  <si>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</si>
  <si>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</si>
  <si>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</si>
  <si>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</si>
  <si>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</si>
  <si>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</si>
  <si>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</si>
  <si>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</si>
  <si>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</si>
  <si>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</si>
  <si>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</si>
  <si>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</si>
  <si>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</si>
  <si>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</si>
  <si>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</si>
  <si>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</si>
  <si>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</si>
  <si>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</si>
  <si>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</si>
  <si>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</si>
  <si>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</si>
  <si>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</si>
  <si>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</si>
  <si>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</si>
  <si>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</si>
  <si>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</si>
  <si>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</si>
  <si>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</si>
  <si>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</si>
  <si>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</si>
  <si>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</si>
  <si>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</si>
  <si>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</si>
  <si>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</si>
  <si>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</si>
  <si>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</si>
  <si>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</si>
  <si>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</si>
  <si>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</si>
  <si>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</si>
  <si>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</si>
  <si>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</si>
  <si>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</si>
  <si>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</si>
  <si>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</si>
  <si>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</si>
  <si>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</si>
  <si>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</si>
  <si>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</si>
  <si>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</si>
  <si>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</si>
  <si>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</si>
  <si>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</si>
  <si>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</si>
  <si>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</si>
  <si>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</si>
  <si>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</si>
  <si>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</si>
  <si>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</si>
  <si>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</si>
  <si>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</si>
  <si>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</si>
  <si>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</si>
  <si>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</si>
  <si>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</si>
  <si>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</si>
  <si>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</si>
  <si>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</si>
  <si>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</si>
  <si>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</si>
  <si>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</si>
  <si>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</si>
  <si>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</si>
  <si>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</si>
  <si>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</si>
  <si>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</si>
  <si>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</si>
  <si>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</si>
  <si>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</si>
  <si>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</si>
  <si>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</si>
  <si>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</si>
  <si>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</si>
  <si>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</si>
  <si>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</si>
  <si>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</si>
  <si>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</si>
  <si>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</si>
  <si>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</si>
  <si>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</si>
  <si>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</si>
  <si>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</si>
  <si>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</si>
  <si>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</si>
  <si>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</si>
  <si>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</si>
  <si>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</si>
  <si>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</si>
  <si>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</si>
  <si>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</si>
  <si>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</si>
  <si>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</si>
  <si>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</si>
  <si>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</si>
  <si>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</si>
  <si>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</si>
  <si>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</si>
  <si>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</si>
  <si>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</si>
  <si>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</si>
  <si>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</si>
  <si>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</si>
  <si>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</si>
  <si>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</si>
  <si>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</si>
  <si>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</si>
  <si>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</si>
  <si>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</si>
  <si>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</si>
  <si>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</si>
  <si>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</si>
  <si>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</si>
  <si>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</si>
  <si>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</si>
  <si>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</si>
  <si>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</si>
  <si>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</si>
  <si>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</si>
  <si>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</si>
  <si>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</si>
  <si>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</si>
  <si>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</si>
  <si>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</si>
  <si>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</si>
  <si>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</si>
  <si>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</si>
  <si>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</si>
  <si>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</si>
  <si>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</si>
  <si>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</si>
  <si>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</si>
  <si>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</si>
  <si>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</si>
  <si>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</si>
  <si>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</si>
  <si>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</si>
  <si>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</si>
  <si>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</si>
  <si>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</si>
  <si>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</si>
  <si>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</si>
  <si>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</si>
  <si>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</si>
  <si>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</si>
  <si>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</si>
  <si>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</si>
  <si>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</si>
  <si>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</si>
  <si>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</si>
  <si>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</si>
  <si>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</si>
  <si>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</si>
  <si>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</si>
  <si>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</si>
  <si>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</si>
  <si>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</si>
  <si>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</si>
  <si>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</si>
  <si>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</si>
  <si>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</si>
  <si>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</si>
  <si>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</si>
  <si>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</si>
  <si>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</si>
  <si>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</si>
  <si>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</si>
  <si>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</si>
  <si>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</si>
  <si>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</si>
  <si>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</si>
  <si>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</si>
  <si>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</si>
  <si>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</si>
  <si>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</si>
  <si>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</si>
  <si>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</si>
  <si>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</si>
  <si>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</si>
  <si>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</si>
  <si>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</si>
  <si>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</si>
  <si>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</si>
  <si>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</si>
  <si>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</si>
  <si>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</si>
  <si>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</si>
  <si>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</si>
  <si>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</si>
  <si>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</si>
  <si>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</si>
  <si>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</si>
  <si>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</si>
  <si>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</si>
  <si>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</si>
  <si>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</si>
  <si>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</si>
  <si>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</si>
  <si>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</si>
  <si>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</si>
  <si>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</si>
  <si>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</si>
  <si>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</si>
  <si>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</si>
  <si>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</si>
  <si>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</si>
  <si>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</si>
  <si>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</si>
  <si>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</si>
  <si>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</si>
  <si>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</si>
  <si>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</si>
  <si>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</si>
  <si>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</si>
  <si>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</si>
  <si>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</si>
  <si>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</si>
  <si>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</si>
  <si>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</si>
  <si>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</si>
  <si>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</si>
  <si>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</si>
  <si>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</si>
  <si>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</si>
  <si>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</si>
  <si>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</si>
  <si>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</si>
  <si>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</si>
  <si>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</si>
  <si>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</si>
  <si>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</si>
  <si>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</si>
  <si>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</si>
  <si>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</si>
  <si>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</si>
  <si>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</si>
  <si>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</si>
  <si>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</si>
  <si>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</si>
  <si>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</si>
  <si>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</si>
  <si>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</si>
  <si>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</si>
  <si>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</si>
  <si>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</si>
  <si>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</si>
  <si>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</si>
  <si>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</si>
  <si>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</si>
  <si>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</si>
  <si>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</si>
  <si>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</si>
  <si>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</si>
  <si>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</si>
  <si>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</si>
  <si>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</si>
  <si>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</si>
  <si>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</si>
  <si>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</si>
  <si>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</si>
  <si>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</si>
  <si>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</si>
  <si>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</si>
  <si>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</si>
  <si>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</si>
  <si>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</si>
  <si>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</si>
  <si>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</si>
  <si>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</si>
  <si>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</si>
  <si>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</si>
  <si>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</si>
  <si>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</si>
  <si>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</si>
  <si>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</si>
  <si>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</si>
  <si>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</si>
  <si>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</si>
  <si>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</si>
  <si>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</si>
  <si>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</si>
  <si>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</si>
  <si>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</si>
  <si>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</si>
  <si>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</si>
  <si>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</si>
  <si>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</si>
  <si>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</si>
  <si>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</si>
  <si>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</si>
  <si>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</si>
  <si>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</si>
  <si>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</si>
  <si>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</si>
  <si>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</si>
  <si>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</si>
  <si>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</si>
  <si>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</si>
  <si>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</si>
  <si>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</si>
  <si>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</si>
  <si>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</si>
  <si>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</si>
  <si>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</si>
  <si>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</si>
  <si>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</si>
  <si>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</si>
  <si>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</si>
  <si>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</si>
  <si>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</si>
  <si>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</si>
  <si>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</si>
  <si>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</si>
  <si>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</si>
  <si>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</si>
  <si>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</si>
  <si>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</si>
  <si>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</si>
  <si>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</si>
  <si>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</si>
  <si>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</si>
  <si>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</si>
  <si>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</si>
  <si>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</si>
  <si>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</si>
  <si>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</si>
  <si>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</si>
  <si>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</si>
  <si>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</si>
  <si>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</si>
  <si>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</si>
  <si>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</si>
  <si>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</si>
  <si>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</si>
  <si>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</si>
  <si>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</si>
  <si>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</si>
  <si>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</si>
  <si>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</si>
  <si>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</si>
  <si>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</si>
  <si>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</si>
  <si>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</si>
  <si>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</si>
  <si>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</si>
  <si>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</si>
  <si>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</si>
  <si>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</si>
  <si>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</si>
  <si>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</si>
  <si>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</si>
  <si>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</si>
  <si>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</si>
  <si>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</si>
  <si>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</si>
  <si>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</si>
  <si>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</si>
  <si>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</si>
  <si>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</si>
  <si>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</si>
  <si>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</si>
  <si>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</si>
  <si>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</si>
  <si>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</si>
  <si>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</si>
  <si>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</si>
  <si>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</si>
  <si>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</si>
  <si>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</si>
  <si>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</si>
  <si>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</si>
  <si>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</si>
  <si>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</si>
  <si>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</si>
  <si>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</si>
  <si>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</si>
  <si>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</si>
  <si>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</si>
  <si>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</si>
  <si>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</si>
  <si>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</si>
  <si>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</si>
  <si>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</si>
  <si>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</si>
  <si>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</si>
  <si>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</si>
  <si>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</si>
  <si>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</si>
  <si>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</si>
  <si>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</si>
  <si>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</si>
  <si>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</si>
  <si>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</si>
  <si>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</si>
  <si>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</si>
  <si>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</si>
  <si>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</si>
  <si>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</si>
  <si>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</si>
  <si>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</si>
  <si>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</si>
  <si>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</si>
  <si>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</si>
  <si>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</si>
  <si>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</si>
  <si>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</si>
  <si>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</si>
  <si>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</si>
  <si>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</si>
  <si>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</si>
  <si>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</si>
  <si>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</si>
  <si>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</si>
  <si>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</si>
  <si>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</si>
  <si>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</si>
  <si>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</si>
  <si>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</si>
  <si>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</si>
  <si>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</si>
  <si>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</si>
  <si>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</si>
  <si>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</si>
  <si>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</si>
  <si>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</si>
  <si>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</si>
  <si>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</si>
  <si>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</si>
  <si>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</si>
  <si>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</si>
  <si>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</si>
  <si>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</si>
  <si>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</si>
  <si>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</si>
  <si>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</si>
  <si>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</si>
  <si>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</si>
  <si>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</si>
  <si>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</si>
  <si>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</si>
  <si>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</si>
  <si>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</si>
  <si>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</si>
  <si>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</si>
  <si>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</si>
  <si>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</si>
  <si>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</si>
  <si>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</si>
  <si>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</si>
  <si>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</si>
  <si>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</si>
  <si>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</si>
  <si>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</si>
  <si>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</si>
  <si>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</si>
  <si>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</si>
  <si>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</si>
  <si>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</si>
  <si>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</si>
  <si>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</si>
  <si>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</si>
  <si>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</si>
  <si>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</si>
  <si>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</si>
  <si>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</si>
  <si>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</si>
  <si>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</si>
  <si>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</si>
  <si>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</si>
  <si>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</si>
  <si>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</si>
  <si>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</si>
  <si>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</si>
  <si>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</si>
  <si>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</si>
  <si>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</si>
  <si>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</si>
  <si>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</si>
  <si>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</si>
  <si>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</si>
  <si>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</si>
  <si>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</si>
  <si>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</si>
  <si>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</si>
  <si>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</si>
  <si>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</si>
  <si>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</si>
  <si>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</si>
  <si>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</si>
  <si>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</si>
  <si>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</si>
  <si>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</si>
  <si>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</si>
  <si>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</si>
  <si>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</si>
  <si>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</si>
  <si>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</si>
  <si>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</si>
  <si>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</si>
  <si>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</si>
  <si>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</si>
  <si>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</si>
  <si>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</si>
  <si>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</si>
  <si>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</si>
  <si>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</si>
  <si>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</si>
  <si>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</si>
  <si>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</si>
  <si>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</si>
  <si>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</si>
  <si>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</si>
  <si>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</si>
  <si>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</si>
  <si>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</si>
  <si>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</si>
  <si>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</si>
  <si>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</si>
  <si>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</si>
  <si>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</si>
  <si>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</si>
  <si>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</si>
  <si>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</si>
  <si>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</si>
  <si>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</si>
  <si>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</si>
  <si>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</si>
  <si>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</si>
  <si>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</si>
  <si>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</si>
  <si>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</si>
  <si>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</si>
  <si>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</si>
  <si>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</si>
  <si>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</si>
  <si>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</si>
  <si>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</si>
  <si>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</si>
  <si>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</si>
  <si>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</si>
  <si>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</si>
  <si>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</si>
  <si>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</si>
  <si>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</si>
  <si>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</si>
  <si>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</si>
  <si>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</si>
  <si>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</si>
  <si>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</si>
  <si>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</si>
  <si>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</si>
  <si>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</si>
  <si>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</si>
  <si>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</si>
  <si>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</si>
  <si>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</si>
  <si>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</si>
  <si>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</si>
  <si>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</si>
  <si>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</si>
  <si>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</si>
  <si>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</si>
  <si>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</si>
  <si>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</si>
  <si>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</si>
  <si>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</si>
  <si>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</si>
  <si>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</si>
  <si>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</si>
  <si>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</si>
  <si>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</si>
  <si>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</si>
  <si>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</si>
  <si>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</si>
  <si>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</si>
  <si>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</si>
  <si>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</si>
  <si>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</si>
  <si>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</si>
  <si>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</si>
  <si>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</si>
  <si>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</si>
  <si>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</si>
  <si>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</si>
  <si>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</si>
  <si>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</si>
  <si>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</si>
  <si>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</si>
  <si>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</si>
  <si>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</si>
  <si>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</si>
  <si>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</si>
  <si>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</si>
  <si>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</si>
  <si>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</si>
  <si>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</si>
  <si>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</si>
  <si>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</si>
  <si>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</si>
  <si>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</si>
  <si>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</si>
  <si>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</si>
  <si>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</si>
  <si>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</si>
  <si>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</si>
  <si>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</si>
  <si>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</si>
  <si>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</si>
  <si>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</si>
  <si>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</si>
  <si>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</si>
  <si>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</si>
  <si>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</si>
  <si>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</si>
  <si>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</si>
  <si>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</si>
  <si>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</si>
  <si>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</si>
  <si>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</si>
  <si>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</si>
  <si>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</si>
  <si>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</si>
  <si>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</si>
  <si>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</si>
  <si>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</si>
  <si>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</si>
  <si>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</si>
  <si>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</si>
  <si>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</si>
  <si>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</si>
  <si>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</si>
  <si>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</si>
  <si>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</si>
  <si>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</si>
  <si>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</si>
  <si>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</si>
  <si>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</si>
  <si>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</si>
  <si>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</si>
  <si>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</si>
  <si>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</si>
  <si>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</si>
  <si>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</si>
  <si>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</si>
  <si>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</si>
  <si>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</si>
  <si>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</si>
  <si>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</si>
  <si>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</si>
  <si>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</si>
  <si>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</si>
  <si>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</si>
  <si>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</si>
  <si>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</si>
  <si>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</si>
  <si>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</si>
  <si>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</si>
  <si>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</si>
  <si>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</si>
  <si>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</si>
  <si>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</si>
  <si>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</si>
  <si>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</si>
  <si>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</si>
  <si>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</si>
  <si>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</si>
  <si>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</si>
  <si>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</si>
  <si>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</si>
  <si>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</si>
  <si>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</si>
  <si>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</si>
  <si>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</si>
  <si>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</si>
  <si>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</si>
  <si>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</si>
  <si>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</si>
  <si>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</si>
  <si>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</si>
  <si>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</si>
  <si>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</si>
  <si>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</si>
  <si>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</si>
  <si>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</si>
  <si>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</si>
  <si>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</si>
  <si>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</si>
  <si>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</si>
  <si>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</si>
  <si>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</si>
  <si>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</si>
  <si>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</si>
  <si>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</si>
  <si>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</si>
  <si>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</si>
  <si>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</si>
  <si>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</si>
  <si>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</si>
  <si>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</si>
  <si>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</si>
  <si>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</si>
  <si>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</si>
  <si>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</si>
  <si>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</si>
  <si>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</si>
  <si>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</si>
  <si>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</si>
  <si>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</si>
  <si>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</si>
  <si>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</si>
  <si>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</si>
  <si>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</si>
  <si>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</si>
  <si>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</si>
  <si>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</si>
  <si>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</si>
  <si>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</si>
  <si>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</si>
  <si>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</si>
  <si>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</si>
  <si>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</si>
  <si>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</si>
  <si>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</si>
  <si>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</si>
  <si>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</si>
  <si>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</si>
  <si>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</si>
  <si>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</si>
  <si>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</si>
  <si>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</si>
  <si>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</si>
  <si>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</si>
  <si>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</si>
  <si>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</si>
  <si>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</si>
  <si>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</si>
  <si>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</si>
  <si>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</si>
  <si>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</si>
  <si>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</si>
  <si>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</si>
  <si>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</si>
  <si>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</si>
  <si>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</si>
  <si>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</si>
  <si>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</si>
  <si>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</si>
  <si>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</si>
  <si>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</si>
  <si>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</si>
  <si>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</si>
  <si>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</si>
  <si>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</si>
  <si>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</si>
  <si>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</si>
  <si>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</si>
  <si>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</si>
  <si>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</si>
  <si>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</si>
  <si>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</si>
  <si>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</si>
  <si>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</si>
  <si>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</si>
  <si>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</si>
  <si>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</si>
  <si>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</si>
  <si>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</si>
  <si>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</si>
  <si>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</si>
  <si>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</si>
  <si>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</si>
  <si>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</si>
  <si>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</si>
  <si>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</si>
  <si>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</si>
  <si>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</si>
  <si>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</si>
  <si>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</si>
  <si>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</si>
  <si>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</si>
  <si>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</si>
  <si>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</si>
  <si>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</si>
  <si>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</si>
  <si>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</si>
  <si>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</si>
  <si>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</si>
  <si>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</si>
  <si>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</si>
  <si>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</si>
  <si>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</si>
  <si>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</si>
  <si>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</si>
  <si>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</si>
  <si>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</si>
  <si>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</si>
  <si>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</si>
  <si>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</si>
  <si>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</si>
  <si>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</si>
  <si>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</si>
  <si>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</si>
  <si>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</si>
  <si>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</si>
  <si>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</si>
  <si>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</si>
  <si>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</si>
  <si>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</si>
  <si>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</si>
  <si>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</si>
  <si>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</si>
  <si>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</si>
  <si>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</si>
  <si>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</si>
  <si>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</si>
  <si>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</si>
  <si>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</si>
  <si>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</si>
  <si>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</si>
  <si>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</si>
  <si>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</si>
  <si>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</si>
  <si>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</si>
  <si>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</si>
  <si>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</si>
  <si>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</si>
  <si>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</si>
  <si>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</si>
  <si>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</si>
  <si>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</si>
  <si>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</si>
  <si>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</si>
  <si>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</si>
  <si>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</si>
  <si>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</si>
  <si>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</si>
  <si>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</si>
  <si>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</si>
  <si>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</si>
  <si>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</si>
  <si>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</si>
  <si>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</si>
  <si>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</si>
  <si>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</si>
  <si>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</si>
  <si>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</si>
  <si>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</si>
  <si>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</si>
  <si>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</si>
  <si>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</si>
  <si>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</si>
  <si>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</si>
  <si>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</si>
  <si>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</si>
  <si>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</si>
  <si>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</si>
  <si>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</si>
  <si>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</si>
  <si>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</si>
  <si>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</si>
  <si>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</si>
  <si>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</si>
  <si>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</si>
  <si>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</si>
  <si>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</si>
  <si>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</si>
  <si>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</si>
  <si>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</si>
  <si>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</si>
  <si>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</si>
  <si>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</si>
  <si>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</si>
  <si>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</si>
  <si>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</si>
  <si>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</si>
  <si>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</si>
  <si>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</si>
  <si>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</si>
  <si>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</si>
  <si>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</si>
  <si>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</si>
  <si>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</si>
  <si>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</si>
  <si>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</si>
  <si>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</si>
  <si>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</si>
  <si>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</si>
  <si>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</si>
  <si>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</si>
  <si>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</si>
  <si>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</si>
  <si>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</si>
  <si>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</si>
  <si>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</si>
  <si>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</si>
  <si>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</si>
  <si>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</si>
  <si>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</si>
  <si>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</si>
  <si>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</si>
  <si>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</si>
  <si>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</si>
  <si>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</si>
  <si>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</si>
  <si>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</si>
  <si>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</si>
  <si>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</si>
  <si>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</si>
  <si>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</si>
  <si>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</si>
  <si>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</si>
  <si>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</si>
  <si>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</si>
  <si>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</si>
  <si>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</si>
  <si>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</si>
  <si>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</si>
  <si>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</si>
  <si>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</si>
  <si>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</si>
  <si>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</si>
  <si>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</si>
  <si>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</si>
  <si>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</si>
  <si>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</si>
  <si>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</si>
  <si>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</si>
  <si>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</si>
  <si>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</si>
  <si>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</si>
  <si>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</si>
  <si>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</si>
  <si>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</si>
  <si>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</si>
  <si>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</si>
  <si>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</si>
  <si>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</si>
  <si>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</si>
  <si>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</si>
  <si>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</si>
  <si>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</si>
  <si>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</si>
  <si>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</si>
  <si>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</si>
  <si>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</si>
  <si>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</si>
  <si>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</si>
  <si>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</si>
  <si>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</si>
  <si>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</si>
  <si>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</si>
  <si>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</si>
  <si>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</si>
  <si>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</si>
  <si>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</si>
  <si>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</si>
  <si>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</si>
  <si>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</si>
  <si>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</si>
  <si>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</si>
  <si>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</si>
  <si>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</si>
  <si>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</si>
  <si>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</si>
  <si>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</si>
  <si>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</si>
  <si>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</si>
  <si>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</si>
  <si>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</si>
  <si>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</si>
  <si>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</si>
  <si>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</si>
  <si>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</si>
  <si>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</si>
  <si>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</si>
  <si>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</si>
  <si>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</si>
  <si>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</si>
  <si>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</si>
  <si>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</si>
  <si>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</si>
  <si>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</si>
  <si>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</si>
  <si>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</si>
  <si>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</si>
  <si>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</si>
  <si>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</si>
  <si>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</si>
  <si>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</si>
  <si>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</si>
  <si>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</si>
  <si>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</si>
  <si>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</si>
  <si>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</si>
  <si>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</si>
  <si>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</si>
  <si>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</si>
  <si>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</si>
  <si>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</si>
  <si>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</si>
  <si>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</si>
  <si>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</si>
  <si>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</si>
  <si>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</si>
  <si>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</si>
  <si>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</si>
  <si>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</si>
  <si>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</si>
  <si>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</si>
  <si>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</si>
  <si>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</si>
  <si>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</si>
  <si>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</si>
  <si>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</si>
  <si>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</si>
  <si>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</si>
  <si>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</si>
  <si>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</si>
  <si>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</si>
  <si>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</si>
  <si>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</si>
  <si>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</si>
  <si>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</si>
  <si>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</si>
  <si>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</si>
  <si>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</si>
  <si>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</si>
  <si>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</si>
  <si>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</si>
  <si>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</si>
  <si>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</si>
  <si>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</si>
  <si>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</si>
  <si>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</si>
  <si>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</si>
  <si>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</si>
  <si>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</si>
  <si>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</si>
  <si>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</si>
  <si>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</si>
  <si>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</si>
  <si>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</si>
  <si>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</si>
  <si>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</si>
  <si>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</si>
  <si>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</si>
  <si>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</si>
  <si>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</si>
  <si>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</si>
  <si>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</si>
  <si>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</si>
  <si>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</si>
  <si>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</si>
  <si>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</si>
  <si>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</si>
  <si>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</si>
  <si>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</si>
  <si>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</si>
  <si>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</si>
  <si>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</si>
  <si>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</si>
  <si>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</si>
  <si>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</si>
  <si>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</si>
  <si>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</si>
  <si>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</si>
  <si>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</si>
  <si>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</si>
  <si>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</si>
  <si>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</si>
  <si>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</si>
  <si>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</si>
  <si>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</si>
  <si>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</si>
  <si>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</si>
  <si>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</si>
  <si>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</si>
  <si>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</si>
  <si>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</si>
  <si>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</si>
  <si>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</si>
  <si>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</si>
  <si>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</si>
  <si>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</si>
  <si>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</si>
  <si>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</si>
  <si>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</si>
  <si>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</si>
  <si>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</si>
  <si>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</si>
  <si>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</si>
  <si>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</si>
  <si>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</si>
  <si>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</si>
  <si>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</si>
  <si>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</si>
  <si>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</si>
  <si>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</si>
  <si>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</si>
  <si>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</si>
  <si>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</si>
  <si>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</si>
  <si>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</si>
  <si>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</si>
  <si>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</si>
  <si>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</si>
  <si>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</si>
  <si>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</si>
  <si>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</si>
  <si>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</si>
  <si>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</si>
  <si>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</si>
  <si>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</si>
  <si>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</si>
  <si>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</si>
  <si>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</si>
  <si>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</si>
  <si>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</si>
  <si>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</si>
  <si>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</si>
  <si>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</si>
  <si>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</si>
  <si>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</si>
  <si>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</si>
  <si>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</si>
  <si>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</si>
  <si>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</si>
  <si>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</si>
  <si>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</si>
  <si>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</si>
  <si>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</si>
  <si>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</si>
  <si>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</si>
  <si>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</si>
  <si>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</si>
  <si>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</si>
  <si>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</si>
  <si>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</si>
  <si>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</si>
  <si>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</si>
  <si>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</si>
  <si>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</si>
  <si>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</si>
  <si>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</si>
  <si>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</si>
  <si>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</si>
  <si>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</si>
  <si>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</si>
  <si>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</si>
  <si>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</si>
  <si>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</si>
  <si>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</si>
  <si>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</si>
  <si>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</si>
  <si>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</si>
  <si>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</si>
  <si>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</si>
  <si>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</si>
  <si>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</si>
  <si>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</si>
  <si>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</si>
  <si>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</si>
  <si>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</si>
  <si>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</si>
  <si>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</si>
  <si>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</si>
  <si>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</si>
  <si>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</si>
  <si>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</si>
  <si>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</si>
  <si>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</si>
  <si>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</si>
  <si>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</si>
  <si>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</si>
  <si>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</si>
  <si>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</si>
  <si>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</si>
  <si>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</si>
  <si>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</si>
  <si>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</si>
  <si>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</si>
  <si>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</si>
  <si>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</si>
  <si>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</si>
  <si>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</si>
  <si>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</si>
  <si>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</si>
  <si>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</si>
  <si>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</si>
  <si>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</si>
  <si>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</si>
  <si>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</si>
  <si>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</si>
  <si>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</si>
  <si>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</si>
  <si>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</si>
  <si>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</si>
  <si>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</si>
  <si>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</si>
  <si>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</si>
  <si>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</si>
  <si>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</si>
  <si>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</si>
  <si>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</si>
  <si>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</si>
  <si>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</si>
  <si>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</si>
  <si>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</si>
  <si>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</si>
  <si>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</si>
  <si>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</si>
  <si>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</si>
  <si>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</si>
  <si>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</si>
  <si>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</si>
  <si>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</si>
  <si>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</si>
  <si>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</si>
  <si>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</si>
  <si>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</si>
  <si>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</si>
  <si>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</si>
  <si>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</si>
  <si>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</si>
  <si>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</si>
  <si>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</si>
  <si>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</si>
  <si>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</si>
  <si>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</si>
  <si>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</si>
  <si>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</si>
  <si>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</si>
  <si>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</si>
  <si>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</si>
  <si>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</si>
  <si>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</si>
  <si>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</si>
  <si>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</si>
  <si>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</si>
  <si>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</si>
  <si>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</si>
  <si>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</si>
  <si>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</si>
  <si>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</si>
  <si>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</si>
  <si>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</si>
  <si>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</si>
  <si>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</si>
  <si>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</si>
  <si>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</si>
  <si>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</si>
  <si>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</si>
  <si>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</si>
  <si>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</si>
  <si>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</si>
  <si>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</si>
  <si>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</si>
  <si>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</si>
  <si>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</si>
  <si>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</si>
  <si>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</si>
  <si>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</si>
  <si>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</si>
  <si>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</si>
  <si>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</si>
  <si>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</si>
  <si>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</si>
  <si>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</si>
  <si>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</si>
  <si>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</si>
  <si>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</si>
  <si>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</si>
  <si>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</si>
  <si>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</si>
  <si>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</si>
  <si>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</si>
  <si>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</si>
  <si>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</si>
  <si>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</si>
  <si>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</si>
  <si>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</si>
  <si>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</si>
  <si>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</si>
  <si>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</si>
  <si>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</si>
  <si>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</si>
  <si>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</si>
  <si>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</si>
  <si>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</si>
  <si>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</si>
  <si>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</si>
  <si>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</si>
  <si>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</si>
  <si>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</si>
  <si>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</si>
  <si>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</si>
  <si>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</si>
  <si>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</si>
  <si>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</si>
  <si>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</si>
  <si>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</si>
  <si>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</si>
  <si>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</si>
  <si>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</si>
  <si>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</si>
  <si>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</si>
  <si>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</si>
  <si>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</si>
  <si>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</si>
  <si>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</si>
  <si>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</si>
  <si>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</si>
  <si>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</si>
  <si>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</si>
  <si>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</si>
  <si>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</si>
  <si>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</si>
  <si>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</si>
  <si>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</si>
  <si>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</si>
  <si>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</si>
  <si>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</si>
  <si>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</si>
  <si>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</si>
  <si>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</si>
  <si>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</si>
  <si>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</si>
  <si>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</si>
  <si>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</si>
  <si>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</si>
  <si>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</si>
  <si>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</si>
  <si>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</si>
  <si>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</si>
  <si>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</si>
  <si>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</si>
  <si>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</si>
  <si>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</si>
  <si>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</si>
  <si>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</si>
  <si>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</si>
  <si>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</si>
  <si>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</si>
  <si>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</si>
  <si>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</si>
  <si>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</si>
  <si>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</si>
  <si>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</si>
  <si>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</si>
  <si>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</si>
  <si>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</si>
  <si>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</si>
  <si>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</si>
  <si>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</si>
  <si>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</si>
  <si>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</si>
  <si>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</si>
  <si>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</si>
  <si>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</si>
  <si>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</si>
  <si>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</si>
  <si>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</si>
  <si>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</si>
  <si>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</si>
  <si>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</si>
  <si>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</si>
  <si>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</si>
  <si>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</si>
  <si>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</si>
  <si>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</si>
  <si>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</si>
  <si>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</si>
  <si>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</si>
  <si>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</si>
  <si>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</si>
  <si>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</si>
  <si>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</si>
  <si>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</si>
  <si>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</si>
  <si>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</si>
  <si>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</si>
  <si>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</si>
  <si>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</si>
  <si>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</si>
  <si>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</si>
  <si>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</si>
  <si>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</si>
  <si>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</si>
  <si>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</si>
  <si>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</si>
  <si>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</si>
  <si>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</si>
  <si>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</si>
  <si>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</si>
  <si>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</si>
  <si>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</si>
  <si>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</si>
  <si>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</si>
  <si>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</si>
  <si>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</si>
  <si>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</si>
  <si>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</si>
  <si>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</si>
  <si>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</si>
  <si>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</si>
  <si>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</si>
  <si>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</si>
  <si>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</si>
  <si>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</si>
  <si>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</si>
  <si>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</si>
  <si>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</si>
  <si>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</si>
  <si>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</si>
  <si>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</si>
  <si>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</si>
  <si>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</si>
  <si>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</si>
  <si>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</si>
  <si>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</si>
  <si>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</si>
  <si>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</si>
  <si>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</si>
  <si>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</si>
  <si>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</si>
  <si>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</si>
  <si>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</si>
  <si>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</si>
  <si>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</si>
  <si>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</si>
  <si>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</si>
  <si>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</si>
  <si>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</si>
  <si>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</si>
  <si>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</si>
  <si>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</si>
  <si>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</si>
  <si>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</si>
  <si>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</si>
  <si>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</si>
  <si>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</si>
  <si>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</si>
  <si>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</si>
  <si>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</si>
  <si>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</si>
  <si>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</si>
  <si>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</si>
  <si>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</si>
  <si>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</si>
  <si>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</si>
  <si>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</si>
  <si>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</si>
  <si>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</si>
  <si>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</si>
  <si>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</si>
  <si>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</si>
  <si>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</si>
  <si>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</si>
  <si>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</si>
  <si>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</si>
  <si>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</si>
  <si>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</si>
  <si>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</si>
  <si>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</si>
  <si>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</si>
  <si>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</si>
  <si>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</si>
  <si>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</si>
  <si>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</si>
  <si>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</si>
  <si>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</si>
  <si>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</si>
  <si>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</si>
  <si>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</si>
  <si>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</si>
  <si>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</si>
  <si>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</si>
  <si>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</si>
  <si>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</si>
  <si>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</si>
  <si>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</si>
  <si>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</si>
  <si>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</si>
  <si>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</si>
  <si>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</si>
  <si>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</si>
  <si>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</si>
  <si>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</si>
  <si>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</si>
  <si>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</si>
  <si>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</si>
  <si>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</si>
  <si>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</si>
  <si>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</si>
  <si>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</si>
  <si>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</si>
  <si>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</si>
  <si>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</si>
  <si>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</si>
  <si>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</si>
  <si>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</si>
  <si>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</si>
  <si>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</si>
  <si>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</si>
  <si>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</si>
  <si>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</si>
  <si>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</si>
  <si>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</si>
  <si>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</si>
  <si>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</si>
  <si>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</si>
  <si>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</si>
  <si>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</si>
  <si>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</si>
  <si>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</si>
  <si>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</si>
  <si>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</si>
  <si>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</si>
  <si>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</si>
  <si>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</si>
  <si>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</si>
  <si>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</si>
  <si>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</si>
  <si>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</si>
  <si>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</si>
  <si>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</si>
  <si>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</si>
  <si>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</si>
  <si>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</si>
  <si>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</si>
  <si>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</si>
  <si>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</si>
  <si>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</si>
  <si>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</si>
  <si>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</si>
  <si>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</si>
  <si>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</si>
  <si>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</si>
  <si>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</si>
  <si>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</si>
  <si>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</si>
  <si>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</si>
  <si>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</si>
  <si>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</si>
  <si>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</si>
  <si>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</si>
  <si>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</si>
  <si>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</si>
  <si>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</si>
  <si>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</si>
  <si>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</si>
  <si>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</si>
  <si>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</si>
  <si>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</si>
  <si>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</si>
  <si>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</si>
  <si>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</si>
  <si>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</si>
  <si>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</si>
  <si>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</si>
  <si>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</si>
  <si>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</si>
  <si>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</si>
  <si>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</si>
  <si>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</si>
  <si>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</si>
  <si>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</si>
  <si>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</si>
  <si>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</si>
  <si>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</si>
  <si>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</si>
  <si>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</si>
  <si>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</si>
  <si>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</si>
  <si>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</si>
  <si>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</si>
  <si>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</si>
  <si>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</si>
  <si>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</si>
  <si>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</si>
  <si>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</si>
  <si>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</si>
  <si>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</si>
  <si>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</si>
  <si>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</si>
  <si>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</si>
  <si>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</si>
  <si>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</si>
  <si>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</si>
  <si>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</si>
  <si>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</si>
  <si>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</si>
  <si>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</si>
  <si>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</si>
  <si>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</si>
  <si>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</si>
  <si>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</si>
  <si>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</si>
  <si>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</si>
  <si>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</si>
  <si>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</si>
  <si>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</si>
  <si>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</si>
  <si>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</si>
  <si>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</si>
  <si>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</si>
  <si>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</si>
  <si>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</si>
  <si>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</si>
  <si>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</si>
  <si>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</si>
  <si>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</si>
  <si>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</si>
  <si>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</si>
  <si>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</si>
  <si>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</si>
  <si>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</si>
  <si>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</si>
  <si>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</si>
  <si>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</si>
  <si>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</si>
  <si>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</si>
  <si>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</si>
  <si>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</si>
  <si>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</si>
  <si>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</si>
  <si>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</si>
  <si>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</si>
  <si>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</si>
  <si>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</si>
  <si>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</si>
  <si>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</si>
  <si>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</si>
  <si>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</si>
  <si>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</si>
  <si>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</si>
  <si>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</si>
  <si>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</si>
  <si>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</si>
  <si>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</si>
  <si>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</si>
  <si>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</si>
  <si>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</si>
  <si>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</si>
  <si>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</si>
  <si>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</si>
  <si>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</si>
  <si>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</si>
  <si>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</si>
  <si>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</si>
  <si>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</si>
  <si>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</si>
  <si>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</si>
  <si>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</si>
  <si>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</si>
  <si>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</si>
  <si>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</si>
  <si>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</si>
  <si>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</si>
  <si>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</si>
  <si>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</si>
  <si>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</si>
  <si>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</si>
  <si>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</si>
  <si>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</si>
  <si>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</si>
  <si>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</si>
  <si>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</si>
  <si>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</si>
  <si>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</si>
  <si>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</si>
  <si>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</si>
  <si>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</si>
  <si>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</si>
  <si>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</si>
  <si>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</si>
  <si>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</si>
  <si>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</si>
  <si>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</si>
  <si>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</si>
  <si>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</si>
  <si>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</si>
  <si>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</si>
  <si>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</si>
  <si>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</si>
  <si>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</si>
  <si>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</si>
  <si>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</si>
  <si>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</si>
  <si>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</si>
  <si>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</si>
  <si>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</si>
  <si>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</si>
  <si>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</si>
  <si>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</si>
  <si>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</si>
  <si>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</si>
  <si>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</si>
  <si>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</si>
  <si>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</si>
  <si>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</si>
  <si>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</si>
  <si>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</si>
  <si>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</si>
  <si>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</si>
  <si>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</si>
  <si>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</si>
  <si>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</si>
  <si>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</si>
  <si>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</si>
  <si>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</si>
  <si>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</si>
  <si>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</si>
  <si>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</si>
  <si>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</si>
  <si>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</si>
  <si>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</si>
  <si>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</si>
  <si>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</si>
  <si>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</si>
  <si>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</si>
  <si>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</si>
  <si>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</si>
  <si>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</si>
  <si>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</si>
  <si>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</si>
  <si>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</si>
  <si>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</si>
  <si>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</si>
  <si>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</si>
  <si>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</si>
  <si>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</si>
  <si>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</si>
  <si>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</si>
  <si>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</si>
  <si>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</si>
  <si>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</si>
  <si>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</si>
  <si>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</si>
  <si>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</si>
  <si>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</si>
  <si>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</si>
  <si>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</si>
  <si>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</si>
  <si>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</si>
  <si>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</si>
  <si>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</si>
  <si>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</si>
  <si>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</si>
  <si>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</si>
  <si>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</si>
  <si>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</si>
  <si>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</si>
  <si>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</si>
  <si>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</si>
  <si>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</si>
  <si>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</si>
  <si>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</si>
  <si>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</si>
  <si>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</si>
  <si>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</si>
  <si>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</si>
  <si>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</si>
  <si>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</si>
  <si>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</si>
  <si>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</si>
  <si>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</si>
  <si>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</si>
  <si>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</si>
  <si>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</si>
  <si>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</si>
  <si>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</si>
  <si>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</si>
  <si>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</si>
  <si>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</si>
  <si>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</si>
  <si>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</si>
  <si>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</si>
  <si>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</si>
  <si>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</si>
  <si>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</si>
  <si>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</si>
  <si>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</si>
  <si>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</si>
  <si>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</si>
  <si>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</si>
  <si>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</si>
  <si>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</si>
  <si>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</si>
  <si>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</si>
  <si>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</si>
  <si>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</si>
  <si>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</si>
  <si>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</si>
  <si>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</si>
  <si>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</si>
  <si>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</si>
  <si>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</si>
  <si>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</si>
  <si>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</si>
  <si>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</si>
  <si>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</si>
  <si>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</si>
  <si>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</si>
  <si>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</si>
  <si>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</si>
  <si>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</si>
  <si>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</si>
  <si>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</si>
  <si>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</si>
  <si>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</si>
  <si>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</si>
  <si>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</si>
  <si>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</si>
  <si>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</si>
  <si>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</si>
  <si>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</si>
  <si>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</si>
  <si>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</si>
  <si>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</si>
  <si>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</si>
  <si>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</si>
  <si>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</si>
  <si>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</si>
  <si>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</si>
  <si>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</si>
  <si>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</si>
  <si>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</si>
  <si>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</si>
  <si>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</si>
  <si>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</si>
  <si>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</si>
  <si>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</si>
  <si>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</si>
  <si>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</si>
  <si>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</si>
  <si>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</si>
  <si>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</si>
  <si>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</si>
  <si>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</si>
  <si>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</si>
  <si>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</si>
  <si>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</si>
  <si>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</si>
  <si>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</si>
  <si>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</si>
  <si>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</si>
  <si>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</si>
  <si>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</si>
  <si>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</si>
  <si>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</si>
  <si>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</si>
  <si>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</si>
  <si>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</si>
  <si>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</si>
  <si>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</si>
  <si>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</si>
  <si>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</si>
  <si>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</si>
  <si>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</si>
  <si>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</si>
  <si>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</si>
  <si>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</si>
  <si>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</si>
  <si>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</si>
  <si>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</si>
  <si>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</si>
  <si>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</si>
  <si>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</si>
  <si>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</si>
  <si>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</si>
  <si>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</si>
  <si>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</si>
  <si>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</si>
  <si>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</si>
  <si>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</si>
  <si>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</si>
  <si>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</si>
  <si>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</si>
  <si>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</si>
  <si>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</si>
  <si>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</si>
  <si>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</si>
  <si>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</si>
  <si>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</si>
  <si>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</si>
  <si>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</si>
  <si>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</si>
  <si>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</si>
  <si>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</si>
  <si>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</si>
  <si>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</si>
  <si>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</si>
  <si>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</si>
  <si>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</si>
  <si>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</si>
  <si>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</si>
  <si>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</si>
  <si>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</si>
  <si>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</si>
  <si>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</si>
  <si>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</si>
  <si>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</si>
  <si>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</si>
  <si>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</si>
  <si>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</si>
  <si>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</si>
  <si>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</si>
  <si>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</si>
  <si>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</si>
  <si>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</si>
  <si>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</si>
  <si>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</si>
  <si>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</si>
  <si>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</si>
  <si>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</si>
  <si>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</si>
  <si>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</si>
  <si>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</si>
  <si>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</si>
  <si>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</si>
  <si>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</si>
  <si>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</si>
  <si>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</si>
  <si>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</si>
  <si>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</si>
  <si>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</si>
  <si>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</si>
  <si>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</si>
  <si>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</si>
  <si>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</si>
  <si>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</si>
  <si>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</si>
  <si>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</si>
  <si>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</si>
  <si>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</si>
  <si>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</si>
  <si>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</si>
  <si>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</si>
  <si>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</si>
  <si>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</si>
  <si>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</si>
  <si>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</si>
  <si>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</si>
  <si>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</si>
  <si>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</si>
  <si>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</si>
  <si>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</si>
  <si>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</si>
  <si>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</si>
  <si>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</si>
  <si>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</si>
  <si>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</si>
  <si>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</si>
  <si>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</si>
  <si>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</si>
  <si>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</si>
  <si>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</si>
  <si>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</si>
  <si>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</si>
  <si>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</si>
  <si>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</si>
  <si>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</si>
  <si>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</si>
  <si>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</si>
  <si>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</si>
  <si>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</si>
  <si>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</si>
  <si>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</si>
  <si>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</si>
  <si>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</si>
  <si>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</si>
  <si>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</si>
  <si>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</si>
  <si>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</si>
  <si>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</si>
  <si>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</si>
  <si>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</si>
  <si>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</si>
  <si>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</si>
  <si>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</si>
  <si>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</si>
  <si>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</si>
  <si>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</si>
  <si>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</si>
  <si>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</si>
  <si>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</si>
  <si>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</si>
  <si>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</si>
  <si>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</si>
  <si>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</si>
  <si>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</si>
  <si>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</si>
  <si>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</si>
  <si>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</si>
  <si>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</si>
  <si>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</si>
  <si>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</si>
  <si>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</si>
  <si>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</si>
  <si>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</si>
  <si>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</si>
  <si>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</si>
  <si>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</si>
  <si>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</si>
  <si>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</si>
  <si>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</si>
  <si>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</si>
  <si>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</si>
  <si>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</si>
  <si>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</si>
  <si>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</si>
  <si>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</si>
  <si>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</si>
  <si>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</si>
  <si>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</si>
  <si>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</si>
  <si>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</si>
  <si>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</si>
  <si>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</si>
  <si>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</si>
  <si>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</si>
  <si>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</si>
  <si>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</si>
  <si>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</si>
  <si>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</si>
  <si>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</si>
  <si>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</si>
  <si>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</si>
  <si>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</si>
  <si>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</si>
  <si>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</si>
  <si>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</si>
  <si>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</si>
  <si>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</si>
  <si>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</si>
  <si>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</si>
  <si>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</si>
  <si>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</si>
  <si>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</si>
  <si>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</si>
  <si>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</si>
  <si>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</si>
  <si>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</si>
  <si>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</si>
  <si>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</si>
  <si>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</si>
  <si>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</si>
  <si>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</si>
  <si>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</si>
  <si>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</si>
  <si>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</si>
  <si>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</si>
  <si>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</si>
  <si>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</si>
  <si>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</si>
  <si>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</si>
  <si>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</si>
  <si>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</si>
  <si>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</si>
  <si>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</si>
  <si>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</si>
  <si>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</si>
  <si>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</si>
  <si>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</si>
  <si>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</si>
  <si>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</si>
  <si>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</si>
  <si>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</si>
  <si>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</si>
  <si>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</si>
  <si>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</si>
  <si>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</si>
  <si>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</si>
  <si>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</si>
  <si>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</si>
  <si>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</si>
  <si>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</si>
  <si>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</si>
  <si>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</si>
  <si>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</si>
  <si>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</si>
  <si>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</si>
  <si>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</si>
  <si>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</si>
  <si>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</si>
  <si>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</si>
  <si>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</si>
  <si>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</si>
  <si>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</si>
  <si>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</si>
  <si>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</si>
  <si>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</si>
  <si>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</si>
  <si>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</si>
  <si>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</si>
  <si>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</si>
  <si>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</si>
  <si>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</si>
  <si>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</si>
  <si>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</si>
  <si>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</si>
  <si>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</si>
  <si>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</si>
  <si>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</si>
  <si>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</si>
  <si>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</si>
  <si>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</si>
  <si>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</si>
  <si>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</si>
  <si>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</si>
  <si>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</si>
  <si>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</si>
  <si>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</si>
  <si>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</si>
  <si>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</si>
  <si>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</si>
  <si>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</si>
  <si>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</si>
  <si>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</si>
  <si>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</si>
  <si>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</si>
  <si>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</si>
  <si>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</si>
  <si>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</si>
  <si>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</si>
  <si>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</si>
  <si>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</si>
  <si>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</si>
  <si>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</si>
  <si>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</si>
  <si>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</si>
  <si>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</si>
  <si>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</si>
  <si>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</si>
  <si>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</si>
  <si>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</si>
  <si>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</si>
  <si>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</si>
  <si>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</si>
  <si>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</si>
  <si>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</si>
  <si>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</si>
  <si>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</si>
  <si>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</si>
  <si>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</si>
  <si>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</si>
  <si>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</si>
  <si>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</si>
  <si>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</si>
  <si>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</si>
  <si>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</si>
  <si>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</si>
  <si>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</si>
  <si>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</si>
  <si>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</si>
  <si>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</si>
  <si>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</si>
  <si>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</si>
  <si>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</si>
  <si>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</si>
  <si>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</si>
  <si>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</si>
  <si>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</si>
  <si>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</si>
  <si>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</si>
  <si>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</si>
  <si>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</si>
  <si>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</si>
  <si>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</si>
  <si>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</si>
  <si>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</si>
  <si>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</si>
  <si>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</si>
  <si>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</si>
  <si>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</si>
  <si>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</si>
  <si>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</si>
  <si>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</si>
  <si>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</si>
  <si>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</si>
  <si>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</si>
  <si>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</si>
  <si>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</si>
  <si>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</si>
  <si>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</si>
  <si>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</si>
  <si>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</si>
  <si>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</si>
  <si>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</si>
  <si>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</si>
  <si>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</si>
  <si>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</si>
  <si>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</si>
  <si>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</si>
  <si>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</si>
  <si>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</si>
  <si>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</si>
  <si>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</si>
  <si>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</si>
  <si>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</si>
  <si>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</si>
  <si>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</si>
  <si>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</si>
  <si>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</si>
  <si>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</si>
  <si>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</si>
  <si>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</si>
  <si>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</si>
  <si>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</si>
  <si>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</si>
  <si>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</si>
  <si>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</si>
  <si>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</si>
  <si>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</si>
  <si>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</si>
  <si>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</si>
  <si>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</si>
  <si>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</si>
  <si>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</si>
  <si>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</si>
  <si>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</si>
  <si>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</si>
  <si>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</si>
  <si>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</si>
  <si>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</si>
  <si>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</si>
  <si>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</si>
  <si>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</si>
  <si>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</si>
  <si>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</si>
  <si>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</si>
  <si>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</si>
  <si>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</si>
  <si>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</si>
  <si>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</si>
  <si>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</si>
  <si>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</si>
  <si>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</si>
  <si>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</si>
  <si>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</si>
  <si>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</si>
  <si>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</si>
  <si>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</si>
  <si>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</si>
  <si>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</si>
  <si>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</si>
  <si>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</si>
  <si>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</si>
  <si>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</si>
  <si>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</si>
  <si>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</si>
  <si>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</si>
  <si>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</si>
  <si>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</si>
  <si>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</si>
  <si>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</si>
  <si>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</si>
  <si>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</si>
  <si>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</si>
  <si>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</si>
  <si>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</si>
  <si>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</si>
  <si>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</si>
  <si>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</si>
  <si>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</si>
  <si>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</si>
  <si>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</si>
  <si>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</si>
  <si>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</si>
  <si>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</si>
  <si>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</si>
  <si>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</si>
  <si>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</si>
  <si>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</si>
  <si>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</si>
  <si>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</si>
  <si>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</si>
  <si>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</si>
  <si>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</si>
  <si>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</si>
  <si>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</si>
  <si>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</si>
  <si>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</si>
  <si>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</si>
  <si>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</si>
  <si>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</si>
  <si>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</si>
  <si>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</si>
  <si>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</si>
  <si>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</si>
  <si>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</si>
  <si>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</si>
  <si>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</si>
  <si>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</si>
  <si>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</si>
  <si>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</si>
  <si>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</si>
  <si>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</si>
  <si>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</si>
  <si>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</si>
  <si>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</si>
  <si>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</si>
  <si>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</si>
  <si>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</si>
  <si>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</si>
  <si>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</si>
  <si>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</si>
  <si>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</si>
  <si>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</si>
  <si>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</si>
  <si>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</si>
  <si>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</si>
  <si>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</si>
  <si>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</si>
  <si>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</si>
  <si>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</si>
  <si>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</si>
  <si>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</si>
  <si>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</si>
  <si>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</si>
  <si>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</si>
  <si>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</si>
  <si>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</si>
  <si>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</si>
  <si>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</si>
  <si>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</si>
  <si>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</si>
  <si>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</si>
  <si>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</si>
  <si>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</si>
  <si>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</si>
  <si>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</si>
  <si>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</si>
  <si>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</si>
  <si>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</si>
  <si>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</si>
  <si>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</si>
  <si>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</si>
  <si>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</si>
  <si>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</si>
  <si>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</si>
  <si>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</si>
  <si>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</si>
  <si>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</si>
  <si>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</si>
  <si>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</si>
  <si>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</si>
  <si>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</si>
  <si>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</si>
  <si>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</si>
  <si>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</si>
  <si>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</si>
  <si>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</si>
  <si>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</si>
  <si>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</si>
  <si>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</si>
  <si>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</si>
  <si>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</si>
  <si>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</si>
  <si>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</si>
  <si>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</si>
  <si>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</si>
  <si>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</si>
  <si>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</si>
  <si>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</si>
  <si>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</si>
  <si>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</si>
  <si>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</si>
  <si>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</si>
  <si>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</si>
  <si>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</si>
  <si>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</si>
  <si>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</si>
  <si>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</si>
  <si>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</si>
  <si>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</si>
  <si>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</si>
  <si>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</si>
  <si>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</si>
  <si>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</si>
  <si>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</si>
  <si>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</si>
  <si>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</si>
  <si>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</si>
  <si>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</si>
  <si>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</si>
  <si>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</si>
  <si>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</si>
  <si>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</si>
  <si>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</si>
  <si>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</si>
  <si>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</si>
  <si>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</si>
  <si>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</si>
  <si>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</si>
  <si>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</si>
  <si>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</si>
  <si>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</si>
  <si>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</si>
  <si>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</si>
  <si>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</si>
  <si>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</si>
  <si>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</si>
  <si>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</si>
  <si>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</si>
  <si>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</si>
  <si>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</si>
  <si>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</si>
  <si>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</si>
  <si>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</si>
  <si>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</si>
  <si>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</si>
  <si>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</si>
  <si>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</si>
  <si>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</si>
  <si>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</si>
  <si>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</si>
  <si>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</si>
  <si>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</si>
  <si>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</si>
  <si>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</si>
  <si>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</si>
  <si>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</si>
  <si>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</si>
  <si>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</si>
  <si>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</si>
  <si>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</si>
  <si>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</si>
  <si>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</si>
  <si>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</si>
  <si>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</si>
  <si>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</si>
  <si>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</si>
  <si>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</si>
  <si>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</si>
  <si>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</si>
  <si>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</si>
  <si>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</si>
  <si>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</si>
  <si>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</si>
  <si>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</si>
  <si>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</si>
  <si>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</si>
  <si>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</si>
  <si>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</si>
  <si>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</si>
  <si>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</si>
  <si>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</si>
  <si>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</si>
  <si>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</si>
  <si>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</si>
  <si>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</si>
  <si>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</si>
  <si>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</si>
  <si>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</si>
  <si>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</si>
  <si>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</si>
  <si>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</si>
  <si>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</si>
  <si>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</si>
  <si>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</si>
  <si>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</si>
  <si>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</si>
  <si>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</si>
  <si>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</si>
  <si>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</si>
  <si>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</si>
  <si>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</si>
  <si>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</si>
  <si>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</si>
  <si>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</si>
  <si>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</si>
  <si>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</si>
  <si>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</si>
  <si>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</si>
  <si>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</si>
  <si>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</si>
  <si>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</si>
  <si>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</si>
  <si>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</si>
  <si>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</si>
  <si>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</si>
  <si>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</si>
  <si>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</si>
  <si>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</si>
  <si>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</si>
  <si>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</si>
  <si>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</si>
  <si>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</si>
  <si>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</si>
  <si>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</si>
  <si>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</si>
  <si>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</si>
  <si>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</si>
  <si>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</si>
  <si>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</si>
  <si>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</si>
  <si>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</si>
  <si>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</si>
  <si>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</si>
  <si>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</si>
  <si>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</si>
  <si>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</si>
  <si>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</si>
  <si>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</si>
  <si>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</si>
  <si>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</si>
  <si>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</si>
  <si>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</si>
  <si>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</si>
  <si>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</si>
  <si>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</si>
  <si>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</si>
  <si>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</si>
  <si>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</si>
  <si>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</si>
  <si>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</si>
  <si>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</si>
  <si>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</si>
  <si>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</si>
  <si>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</si>
  <si>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</si>
  <si>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</si>
  <si>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</si>
  <si>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</si>
  <si>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</si>
  <si>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</si>
  <si>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</si>
  <si>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</si>
  <si>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</si>
  <si>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</si>
  <si>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</si>
  <si>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</si>
  <si>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</si>
  <si>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</si>
  <si>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</si>
  <si>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</si>
  <si>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</si>
  <si>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</si>
  <si>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</si>
  <si>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</si>
  <si>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</si>
  <si>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</si>
  <si>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</si>
  <si>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</si>
  <si>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</si>
  <si>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</si>
  <si>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</si>
  <si>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</si>
  <si>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</si>
  <si>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</si>
  <si>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</si>
  <si>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</si>
  <si>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</si>
  <si>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</si>
  <si>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</si>
  <si>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</si>
  <si>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</si>
  <si>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</si>
  <si>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</si>
  <si>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</si>
  <si>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</si>
  <si>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</si>
  <si>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</si>
  <si>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</si>
  <si>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</si>
  <si>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</si>
  <si>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</si>
  <si>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</si>
  <si>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</si>
  <si>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</si>
  <si>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</si>
  <si>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</si>
  <si>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</si>
  <si>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</si>
  <si>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</si>
  <si>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</si>
  <si>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</si>
  <si>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</si>
  <si>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</si>
  <si>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</si>
  <si>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</si>
  <si>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</si>
  <si>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</si>
  <si>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</si>
  <si>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</si>
  <si>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</si>
  <si>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</si>
  <si>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</si>
  <si>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</si>
  <si>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</si>
  <si>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</si>
  <si>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</si>
  <si>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</si>
  <si>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</si>
  <si>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</si>
  <si>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</si>
  <si>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</si>
  <si>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</si>
  <si>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</si>
  <si>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</si>
  <si>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</si>
  <si>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</si>
  <si>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</si>
  <si>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</si>
  <si>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</si>
  <si>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</si>
  <si>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</si>
  <si>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</si>
  <si>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</si>
  <si>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</si>
  <si>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</si>
  <si>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</si>
  <si>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</si>
  <si>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</si>
  <si>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</si>
  <si>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</si>
  <si>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</si>
  <si>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</si>
  <si>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</si>
  <si>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</si>
  <si>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</si>
  <si>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</si>
  <si>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</si>
  <si>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</si>
  <si>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</si>
  <si>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</si>
  <si>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</si>
  <si>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</si>
  <si>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</si>
  <si>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</si>
  <si>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</si>
  <si>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</si>
  <si>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</si>
  <si>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</si>
  <si>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</si>
  <si>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</si>
  <si>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</si>
  <si>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</si>
  <si>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</si>
  <si>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</si>
  <si>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</si>
  <si>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</si>
  <si>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</si>
  <si>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</si>
  <si>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</si>
  <si>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</si>
  <si>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</si>
  <si>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</si>
  <si>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</si>
  <si>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</si>
  <si>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</si>
  <si>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</si>
  <si>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</si>
  <si>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</si>
  <si>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</si>
  <si>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</si>
  <si>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</si>
  <si>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</si>
  <si>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</si>
  <si>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</si>
  <si>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</si>
  <si>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</si>
  <si>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</si>
  <si>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</si>
  <si>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</si>
  <si>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</si>
  <si>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</si>
  <si>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</si>
  <si>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</si>
  <si>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</si>
  <si>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</si>
  <si>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</si>
  <si>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</si>
  <si>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</si>
  <si>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</si>
  <si>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</si>
  <si>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</si>
  <si>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</si>
  <si>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</si>
  <si>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</si>
  <si>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</si>
  <si>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</si>
  <si>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</si>
  <si>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</si>
  <si>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</si>
  <si>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</si>
  <si>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</si>
  <si>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</si>
  <si>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</si>
  <si>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</si>
  <si>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</si>
  <si>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</si>
  <si>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</si>
  <si>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</si>
  <si>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</si>
  <si>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</si>
  <si>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</si>
  <si>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</si>
  <si>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</si>
  <si>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</si>
  <si>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</si>
  <si>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</si>
  <si>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</si>
  <si>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</si>
  <si>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</si>
  <si>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</si>
  <si>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</si>
  <si>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</si>
  <si>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</si>
  <si>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</si>
  <si>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</si>
  <si>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</si>
  <si>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</si>
  <si>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</si>
  <si>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</si>
  <si>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</si>
  <si>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</si>
  <si>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</si>
  <si>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</si>
  <si>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</si>
  <si>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</si>
  <si>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</si>
  <si>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</si>
  <si>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</si>
  <si>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</si>
  <si>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</si>
  <si>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</si>
  <si>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</si>
  <si>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</si>
  <si>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</si>
  <si>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</si>
  <si>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</si>
  <si>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</si>
  <si>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</si>
  <si>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</si>
  <si>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</si>
  <si>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</si>
  <si>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</si>
  <si>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</si>
  <si>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</si>
  <si>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</si>
  <si>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</si>
  <si>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</si>
  <si>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</si>
  <si>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</si>
  <si>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</si>
  <si>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</si>
  <si>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</si>
  <si>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</si>
  <si>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</si>
  <si>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</si>
  <si>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</si>
  <si>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</si>
  <si>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</si>
  <si>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</si>
  <si>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</si>
  <si>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</si>
  <si>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</si>
  <si>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</si>
  <si>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</si>
  <si>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</si>
  <si>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</si>
  <si>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</si>
  <si>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</si>
  <si>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</si>
  <si>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</si>
  <si>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</si>
  <si>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</si>
  <si>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</si>
  <si>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</si>
  <si>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</si>
  <si>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</si>
  <si>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</si>
  <si>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</si>
  <si>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</si>
  <si>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</si>
  <si>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</si>
  <si>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</si>
  <si>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</si>
  <si>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</si>
  <si>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</si>
  <si>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</si>
  <si>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</si>
  <si>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</si>
  <si>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</si>
  <si>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</si>
  <si>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</si>
  <si>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</si>
  <si>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</si>
  <si>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</si>
  <si>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</si>
  <si>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</si>
  <si>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</si>
  <si>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</si>
  <si>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</si>
  <si>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</si>
  <si>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</si>
  <si>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</si>
  <si>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</si>
  <si>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</si>
  <si>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</si>
  <si>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</si>
  <si>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</si>
  <si>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</si>
  <si>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</si>
  <si>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</si>
  <si>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</si>
  <si>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</si>
  <si>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</si>
  <si>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</si>
  <si>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</si>
  <si>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</si>
  <si>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</si>
  <si>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</si>
  <si>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</si>
  <si>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</si>
  <si>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</si>
  <si>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</si>
  <si>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</si>
  <si>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</si>
  <si>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</si>
  <si>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</si>
  <si>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</si>
  <si>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</si>
  <si>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</si>
  <si>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</si>
  <si>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</si>
  <si>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</si>
  <si>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</si>
  <si>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</si>
  <si>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</si>
  <si>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</si>
  <si>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</si>
  <si>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</si>
  <si>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</si>
  <si>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</si>
  <si>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</si>
  <si>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</si>
  <si>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</si>
  <si>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</si>
  <si>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</si>
  <si>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</si>
  <si>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</si>
  <si>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</si>
  <si>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</si>
  <si>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</si>
  <si>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</si>
  <si>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</si>
  <si>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</si>
  <si>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</si>
  <si>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</si>
  <si>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</si>
  <si>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</si>
  <si>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</si>
  <si>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</si>
  <si>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</si>
  <si>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</si>
  <si>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</si>
  <si>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</si>
  <si>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</si>
  <si>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</si>
  <si>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</si>
  <si>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</si>
  <si>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</si>
  <si>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</si>
  <si>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</si>
  <si>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</si>
  <si>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</si>
  <si>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</si>
  <si>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</si>
  <si>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</si>
  <si>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</si>
  <si>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</si>
  <si>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</si>
  <si>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</si>
  <si>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</si>
  <si>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</si>
  <si>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</si>
  <si>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</si>
  <si>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</si>
  <si>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</si>
  <si>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</si>
  <si>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</si>
  <si>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</si>
  <si>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</si>
  <si>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</si>
  <si>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</si>
  <si>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</si>
  <si>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</si>
  <si>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</si>
  <si>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</si>
  <si>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</si>
  <si>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</si>
  <si>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</si>
  <si>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</si>
  <si>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</si>
  <si>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</si>
  <si>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</si>
  <si>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</si>
  <si>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</si>
  <si>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</si>
  <si>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</si>
  <si>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</si>
  <si>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</si>
  <si>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</si>
  <si>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</si>
  <si>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</si>
  <si>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</si>
  <si>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</si>
  <si>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</si>
  <si>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</si>
  <si>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</si>
  <si>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</si>
  <si>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</si>
  <si>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</si>
  <si>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</si>
  <si>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</si>
  <si>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</si>
  <si>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</si>
  <si>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</si>
  <si>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</si>
  <si>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</si>
  <si>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</si>
  <si>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</si>
  <si>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</si>
  <si>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</si>
  <si>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</si>
  <si>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</si>
  <si>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</si>
  <si>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</si>
  <si>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</si>
  <si>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</si>
  <si>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</si>
  <si>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</si>
  <si>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</si>
  <si>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</si>
  <si>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</si>
  <si>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</si>
  <si>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</si>
  <si>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</si>
  <si>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</si>
  <si>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</si>
  <si>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</si>
  <si>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</si>
  <si>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</si>
  <si>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</si>
  <si>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</si>
  <si>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</si>
  <si>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</si>
  <si>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</si>
  <si>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</si>
  <si>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</si>
  <si>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</si>
  <si>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</si>
  <si>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</si>
  <si>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</si>
  <si>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</si>
  <si>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</si>
  <si>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</si>
  <si>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</si>
  <si>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</si>
  <si>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</si>
  <si>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</si>
  <si>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</si>
  <si>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</si>
  <si>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</si>
  <si>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</si>
  <si>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</si>
  <si>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</si>
  <si>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</si>
  <si>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</si>
  <si>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</si>
  <si>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</si>
  <si>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</si>
  <si>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</si>
  <si>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</si>
  <si>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</si>
  <si>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</si>
  <si>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</si>
  <si>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</si>
  <si>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</si>
  <si>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</si>
  <si>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</si>
  <si>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</si>
  <si>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</si>
  <si>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</si>
  <si>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</si>
  <si>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</si>
  <si>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</si>
  <si>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</si>
  <si>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</si>
  <si>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</si>
  <si>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</si>
  <si>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</si>
  <si>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</si>
  <si>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</si>
  <si>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</si>
  <si>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</si>
  <si>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</si>
  <si>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</si>
  <si>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</si>
  <si>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</si>
  <si>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</si>
  <si>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</si>
  <si>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</si>
  <si>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</si>
  <si>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</si>
  <si>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</si>
  <si>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</si>
  <si>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</si>
  <si>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</si>
  <si>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</si>
  <si>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</si>
  <si>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</si>
  <si>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</si>
  <si>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</si>
  <si>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</si>
  <si>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</si>
  <si>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</si>
  <si>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</si>
  <si>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</si>
  <si>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</si>
  <si>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</si>
  <si>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</si>
  <si>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</si>
  <si>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</si>
  <si>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</si>
  <si>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</si>
  <si>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</si>
  <si>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</si>
  <si>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</si>
  <si>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</si>
  <si>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</si>
  <si>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</si>
  <si>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</si>
  <si>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</si>
  <si>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</si>
  <si>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</si>
  <si>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</si>
  <si>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</si>
  <si>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</si>
  <si>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</si>
  <si>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</si>
  <si>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</si>
  <si>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</si>
  <si>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</si>
  <si>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</si>
  <si>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</si>
  <si>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</si>
  <si>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</si>
  <si>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</si>
  <si>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</si>
  <si>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</si>
  <si>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</si>
  <si>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</si>
  <si>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</si>
  <si>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</si>
  <si>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</si>
  <si>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</si>
  <si>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</si>
  <si>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</si>
  <si>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</si>
  <si>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</si>
  <si>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</si>
  <si>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</si>
  <si>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</si>
  <si>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</si>
  <si>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</si>
  <si>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</si>
  <si>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</si>
  <si>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</si>
  <si>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</si>
  <si>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</si>
  <si>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</si>
  <si>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</si>
  <si>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</si>
  <si>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</si>
  <si>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</si>
  <si>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</si>
  <si>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</si>
  <si>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</si>
  <si>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</si>
  <si>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</si>
  <si>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</si>
  <si>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</si>
  <si>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</si>
  <si>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</si>
  <si>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</si>
  <si>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</si>
  <si>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</si>
  <si>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</si>
  <si>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</si>
  <si>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</si>
  <si>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</si>
  <si>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</si>
  <si>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</si>
  <si>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</si>
  <si>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</si>
  <si>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</si>
  <si>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</si>
  <si>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</si>
  <si>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</si>
  <si>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</si>
  <si>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</si>
  <si>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</si>
  <si>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</si>
  <si>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</si>
  <si>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</si>
  <si>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</si>
  <si>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</si>
  <si>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</si>
  <si>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</si>
  <si>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</si>
  <si>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</si>
  <si>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</si>
  <si>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</si>
  <si>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</si>
  <si>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</si>
  <si>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</si>
  <si>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</si>
  <si>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</si>
  <si>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</si>
  <si>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</si>
  <si>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</si>
  <si>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</si>
  <si>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</si>
  <si>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</si>
  <si>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</si>
  <si>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</si>
  <si>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</si>
  <si>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</si>
  <si>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</si>
  <si>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</si>
  <si>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</si>
  <si>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</si>
  <si>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</si>
  <si>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</si>
  <si>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</si>
  <si>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</si>
  <si>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</si>
  <si>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</si>
  <si>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</si>
  <si>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</si>
  <si>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</si>
  <si>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</si>
  <si>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</si>
  <si>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</si>
  <si>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</si>
  <si>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</si>
  <si>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</si>
  <si>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</si>
  <si>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</si>
  <si>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</si>
  <si>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</si>
  <si>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</si>
  <si>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</si>
  <si>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</si>
  <si>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</si>
  <si>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</si>
  <si>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</si>
  <si>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</si>
  <si>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</si>
  <si>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</si>
  <si>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</si>
  <si>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</si>
  <si>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</si>
  <si>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</si>
  <si>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</si>
  <si>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</si>
  <si>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</si>
  <si>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</si>
  <si>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</si>
  <si>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</si>
  <si>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</si>
  <si>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</si>
  <si>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</si>
  <si>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</si>
  <si>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</si>
  <si>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</si>
  <si>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</si>
  <si>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</si>
  <si>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</si>
  <si>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</si>
  <si>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</si>
  <si>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</si>
  <si>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</si>
  <si>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</si>
  <si>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</si>
  <si>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</si>
  <si>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</si>
  <si>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</si>
  <si>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</si>
  <si>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</si>
  <si>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</si>
  <si>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</si>
  <si>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</si>
  <si>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</si>
  <si>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</si>
  <si>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</si>
  <si>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</si>
  <si>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</si>
  <si>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</si>
  <si>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</si>
  <si>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</si>
  <si>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</si>
  <si>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</si>
  <si>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</si>
  <si>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</si>
  <si>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</si>
  <si>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</si>
  <si>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</si>
  <si>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</si>
  <si>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</si>
  <si>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</si>
  <si>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</si>
  <si>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</si>
  <si>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</si>
  <si>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</si>
  <si>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</si>
  <si>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</si>
  <si>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</si>
  <si>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</si>
  <si>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</si>
  <si>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</si>
  <si>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</si>
  <si>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</si>
  <si>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</si>
  <si>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</si>
  <si>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</si>
  <si>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</si>
  <si>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</si>
  <si>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</si>
  <si>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</si>
  <si>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</si>
  <si>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</si>
  <si>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</si>
  <si>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</si>
  <si>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</si>
  <si>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</si>
  <si>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</si>
  <si>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</si>
  <si>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</si>
  <si>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</si>
  <si>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</si>
  <si>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</si>
  <si>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</si>
  <si>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</si>
  <si>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</si>
  <si>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</si>
  <si>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</si>
  <si>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</si>
  <si>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</si>
  <si>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</si>
  <si>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</si>
  <si>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</si>
  <si>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</si>
  <si>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</si>
  <si>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</si>
  <si>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</si>
  <si>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</si>
  <si>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</si>
  <si>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</si>
  <si>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</si>
  <si>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</si>
  <si>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</si>
  <si>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</si>
  <si>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</si>
  <si>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</si>
  <si>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</si>
  <si>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</si>
  <si>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</si>
  <si>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</si>
  <si>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</si>
  <si>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</si>
  <si>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</si>
  <si>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</si>
  <si>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</si>
  <si>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</si>
  <si>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</si>
  <si>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</si>
  <si>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</si>
  <si>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</si>
  <si>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</si>
  <si>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</si>
  <si>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</si>
  <si>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</si>
  <si>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</si>
  <si>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</si>
  <si>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</si>
  <si>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</si>
  <si>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</si>
  <si>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</si>
  <si>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</si>
  <si>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</si>
  <si>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</si>
  <si>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</si>
  <si>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</si>
  <si>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</si>
  <si>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</si>
  <si>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</si>
  <si>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</si>
  <si>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</si>
  <si>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</si>
  <si>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</si>
  <si>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</si>
  <si>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</si>
  <si>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</si>
  <si>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</si>
  <si>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</si>
  <si>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</si>
  <si>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</si>
  <si>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</si>
  <si>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</si>
  <si>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</si>
  <si>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</si>
  <si>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</si>
  <si>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</si>
  <si>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</si>
  <si>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</si>
  <si>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</si>
  <si>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</si>
  <si>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</si>
  <si>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</si>
  <si>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</si>
  <si>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</si>
  <si>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</si>
  <si>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</si>
  <si>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</si>
  <si>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</si>
  <si>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</si>
  <si>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</si>
  <si>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</si>
  <si>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</si>
  <si>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</si>
  <si>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</si>
  <si>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</si>
  <si>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</si>
  <si>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</si>
  <si>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</si>
  <si>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</si>
  <si>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</si>
  <si>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</si>
  <si>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</si>
  <si>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</si>
  <si>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</si>
  <si>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</si>
  <si>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</si>
  <si>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</si>
  <si>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</si>
  <si>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</si>
  <si>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</si>
  <si>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</si>
  <si>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</si>
  <si>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</si>
  <si>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</si>
  <si>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</si>
  <si>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</si>
  <si>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</si>
  <si>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</si>
  <si>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</si>
  <si>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</si>
  <si>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</si>
  <si>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</si>
  <si>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</si>
  <si>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</si>
  <si>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</si>
  <si>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</si>
  <si>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</si>
  <si>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</si>
  <si>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</si>
  <si>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</si>
  <si>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</si>
  <si>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</si>
  <si>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</si>
  <si>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</si>
  <si>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</si>
  <si>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</si>
  <si>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</si>
  <si>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</si>
  <si>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</si>
  <si>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</si>
  <si>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</si>
  <si>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</si>
  <si>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</si>
  <si>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</si>
  <si>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</si>
  <si>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</si>
  <si>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</si>
  <si>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</si>
  <si>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</si>
  <si>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</si>
  <si>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</si>
  <si>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</si>
  <si>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</si>
  <si>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</si>
  <si>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</si>
  <si>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</si>
  <si>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</si>
  <si>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</si>
  <si>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</si>
  <si>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</si>
  <si>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</si>
  <si>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</si>
  <si>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</si>
  <si>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</si>
  <si>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</si>
  <si>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</si>
  <si>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</si>
  <si>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</si>
  <si>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</si>
  <si>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</si>
  <si>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</si>
  <si>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</si>
  <si>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</si>
  <si>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</si>
  <si>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</si>
  <si>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</si>
  <si>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</si>
  <si>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</si>
  <si>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</si>
  <si>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</si>
  <si>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</si>
  <si>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</si>
  <si>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</si>
  <si>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</si>
  <si>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</si>
  <si>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</si>
  <si>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</si>
  <si>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</si>
  <si>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</si>
  <si>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</si>
  <si>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</si>
  <si>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</si>
  <si>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</si>
  <si>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</si>
  <si>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</si>
  <si>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</si>
  <si>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</si>
  <si>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</si>
  <si>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</si>
  <si>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</si>
  <si>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</si>
  <si>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</si>
  <si>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</si>
  <si>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</si>
  <si>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</si>
  <si>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</si>
  <si>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</si>
  <si>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</si>
  <si>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</si>
  <si>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</si>
  <si>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</si>
  <si>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</si>
  <si>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</si>
  <si>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</si>
  <si>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</si>
  <si>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</si>
  <si>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</si>
  <si>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</si>
  <si>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</si>
  <si>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</si>
  <si>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</si>
  <si>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</si>
  <si>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</si>
  <si>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</si>
  <si>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</si>
  <si>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</si>
  <si>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</si>
  <si>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</si>
  <si>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</si>
  <si>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</si>
  <si>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</si>
  <si>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</si>
  <si>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</si>
  <si>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</si>
  <si>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</si>
  <si>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</si>
  <si>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</si>
  <si>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</si>
  <si>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</si>
  <si>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</si>
  <si>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</si>
  <si>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</si>
  <si>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</si>
  <si>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</si>
  <si>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</si>
  <si>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</si>
  <si>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</si>
  <si>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</si>
  <si>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</si>
  <si>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</si>
  <si>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</si>
  <si>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</si>
  <si>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</si>
  <si>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</si>
  <si>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</si>
  <si>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</si>
  <si>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</si>
  <si>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</si>
  <si>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</si>
  <si>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</si>
  <si>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</si>
  <si>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</si>
  <si>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</si>
  <si>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</si>
  <si>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</si>
  <si>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</si>
  <si>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</si>
  <si>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</si>
  <si>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</si>
  <si>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</si>
  <si>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</si>
  <si>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</si>
  <si>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</si>
  <si>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</si>
  <si>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</si>
  <si>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</si>
  <si>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</si>
  <si>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</si>
  <si>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</si>
  <si>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</si>
  <si>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</si>
  <si>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</si>
  <si>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</si>
  <si>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</si>
  <si>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</si>
  <si>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</si>
  <si>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</si>
  <si>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</si>
  <si>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</si>
  <si>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</si>
  <si>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</si>
  <si>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</si>
  <si>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</si>
  <si>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</si>
  <si>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</si>
  <si>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</si>
  <si>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</si>
  <si>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</si>
  <si>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</si>
  <si>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</si>
  <si>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</si>
  <si>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</si>
  <si>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</si>
  <si>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</si>
  <si>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</si>
  <si>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</si>
  <si>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</si>
  <si>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</si>
  <si>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</si>
  <si>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</si>
  <si>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</si>
  <si>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</si>
  <si>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</si>
  <si>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</si>
  <si>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</si>
  <si>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</si>
  <si>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</si>
  <si>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</si>
  <si>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</si>
  <si>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</si>
  <si>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</si>
  <si>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</si>
  <si>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</si>
  <si>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</si>
  <si>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</si>
  <si>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</si>
  <si>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</si>
  <si>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</si>
  <si>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</si>
  <si>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</si>
  <si>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</si>
  <si>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</si>
  <si>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</si>
  <si>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</si>
  <si>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</si>
  <si>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</si>
  <si>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</si>
  <si>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</si>
  <si>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</si>
  <si>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</si>
  <si>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</si>
  <si>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</si>
  <si>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</si>
  <si>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</si>
  <si>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</si>
  <si>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</si>
  <si>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</si>
  <si>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</si>
  <si>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</si>
  <si>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</si>
  <si>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</si>
  <si>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</si>
  <si>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</si>
  <si>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</si>
  <si>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</si>
  <si>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</si>
  <si>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</si>
  <si>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</si>
  <si>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</si>
  <si>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</si>
  <si>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</si>
  <si>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</si>
  <si>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</si>
  <si>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</si>
  <si>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</si>
  <si>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</si>
  <si>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</si>
  <si>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</si>
  <si>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</si>
  <si>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</si>
  <si>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</si>
  <si>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</si>
  <si>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</si>
  <si>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</si>
  <si>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</si>
  <si>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</si>
  <si>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</si>
  <si>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</si>
  <si>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</si>
  <si>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</si>
  <si>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</si>
  <si>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</si>
  <si>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</si>
  <si>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</si>
  <si>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</si>
  <si>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</si>
  <si>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</si>
  <si>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</si>
  <si>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</si>
  <si>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</si>
  <si>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</si>
  <si>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</si>
  <si>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</si>
  <si>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</si>
  <si>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</si>
  <si>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</si>
  <si>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</si>
  <si>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</si>
  <si>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</si>
  <si>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</si>
  <si>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</si>
  <si>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</si>
  <si>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</si>
  <si>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</si>
  <si>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</si>
  <si>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</si>
  <si>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</si>
  <si>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</si>
  <si>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</si>
  <si>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</si>
  <si>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</si>
  <si>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</si>
  <si>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</si>
  <si>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</si>
  <si>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</si>
  <si>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</si>
  <si>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</si>
  <si>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</si>
  <si>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</si>
  <si>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</si>
  <si>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</si>
  <si>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</si>
  <si>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</si>
  <si>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</si>
  <si>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</si>
  <si>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</si>
  <si>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</si>
  <si>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</si>
  <si>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</si>
  <si>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</si>
  <si>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</si>
  <si>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</si>
  <si>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</si>
  <si>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</si>
  <si>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</si>
  <si>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</si>
  <si>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</si>
  <si>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</si>
  <si>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</si>
  <si>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</si>
  <si>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</si>
  <si>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</si>
  <si>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</si>
  <si>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</si>
  <si>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</si>
  <si>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</si>
  <si>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</si>
  <si>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</si>
  <si>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</si>
  <si>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</si>
  <si>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</si>
  <si>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</si>
  <si>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</si>
  <si>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</si>
  <si>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</si>
  <si>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</si>
  <si>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</si>
  <si>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</si>
  <si>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</si>
  <si>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</si>
  <si>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</si>
  <si>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</si>
  <si>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</si>
  <si>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</si>
  <si>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</si>
  <si>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</si>
  <si>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</si>
  <si>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</si>
  <si>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</si>
  <si>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</si>
  <si>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</si>
  <si>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</si>
  <si>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</si>
  <si>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</si>
  <si>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</si>
  <si>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</si>
  <si>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</si>
  <si>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</si>
  <si>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</si>
  <si>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</si>
  <si>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</si>
  <si>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</si>
  <si>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</si>
  <si>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</si>
  <si>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</si>
  <si>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</si>
  <si>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</si>
  <si>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</si>
  <si>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</si>
  <si>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</si>
  <si>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</si>
  <si>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</si>
  <si>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</si>
  <si>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</si>
  <si>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</si>
  <si>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</si>
  <si>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</si>
  <si>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</si>
  <si>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</si>
  <si>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</si>
  <si>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</si>
  <si>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</si>
  <si>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</si>
  <si>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</si>
  <si>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</si>
  <si>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</si>
  <si>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</si>
  <si>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</si>
  <si>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</si>
  <si>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</si>
  <si>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</si>
  <si>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</si>
  <si>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</si>
  <si>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</si>
  <si>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</si>
  <si>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</si>
  <si>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</si>
  <si>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</si>
  <si>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</si>
  <si>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</si>
  <si>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</si>
  <si>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</si>
  <si>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</si>
  <si>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</si>
  <si>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</si>
  <si>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</si>
  <si>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</si>
  <si>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</si>
  <si>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</si>
  <si>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</si>
  <si>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</si>
  <si>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</si>
  <si>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</si>
  <si>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</si>
  <si>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</si>
  <si>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</si>
  <si>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</si>
  <si>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</si>
  <si>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</si>
  <si>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</si>
  <si>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</si>
  <si>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</si>
  <si>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</si>
  <si>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</si>
  <si>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</si>
  <si>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</si>
  <si>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</si>
  <si>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</si>
  <si>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</si>
  <si>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</si>
  <si>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</si>
  <si>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</si>
  <si>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</si>
  <si>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</si>
  <si>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</si>
  <si>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</si>
  <si>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</si>
  <si>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</si>
  <si>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</si>
  <si>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</si>
  <si>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</si>
  <si>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</si>
  <si>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</si>
  <si>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</si>
  <si>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</si>
  <si>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</si>
  <si>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</si>
  <si>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</si>
  <si>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</si>
  <si>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</si>
  <si>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</si>
  <si>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</si>
  <si>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</si>
  <si>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</si>
  <si>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</si>
  <si>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</si>
  <si>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</si>
  <si>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</si>
  <si>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</si>
  <si>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</si>
  <si>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</si>
  <si>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</si>
  <si>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</si>
  <si>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</si>
  <si>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</si>
  <si>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</si>
  <si>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</si>
  <si>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</si>
  <si>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</si>
  <si>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</si>
  <si>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</si>
  <si>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</si>
  <si>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</si>
  <si>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</si>
  <si>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</si>
  <si>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</si>
  <si>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</si>
  <si>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</si>
  <si>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</si>
  <si>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</si>
  <si>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</si>
  <si>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</si>
  <si>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</si>
  <si>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</si>
  <si>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</si>
  <si>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</si>
  <si>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</si>
  <si>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</si>
  <si>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</si>
  <si>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</si>
  <si>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</si>
  <si>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</si>
  <si>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</si>
  <si>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</si>
  <si>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</si>
  <si>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</si>
  <si>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</si>
  <si>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</si>
  <si>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</si>
  <si>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</si>
  <si>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</si>
  <si>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</si>
  <si>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</si>
  <si>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</si>
  <si>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</si>
  <si>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</si>
  <si>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</si>
  <si>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</si>
  <si>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</si>
  <si>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</si>
  <si>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</si>
  <si>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</si>
  <si>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</si>
  <si>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</si>
  <si>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</si>
  <si>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</si>
  <si>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</si>
  <si>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</si>
  <si>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</si>
  <si>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</si>
  <si>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</si>
  <si>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</si>
  <si>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</si>
  <si>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</si>
  <si>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</si>
  <si>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</si>
  <si>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</si>
  <si>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</si>
  <si>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</si>
  <si>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</si>
  <si>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</si>
  <si>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</si>
  <si>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</si>
  <si>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</si>
  <si>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</si>
  <si>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</si>
  <si>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</si>
  <si>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</si>
  <si>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</si>
  <si>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</si>
  <si>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</si>
  <si>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</si>
  <si>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</si>
  <si>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</si>
  <si>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</si>
  <si>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</si>
  <si>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</si>
  <si>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</si>
  <si>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</si>
  <si>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</si>
  <si>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</si>
  <si>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</si>
  <si>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</si>
  <si>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</si>
  <si>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</si>
  <si>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</si>
  <si>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</si>
  <si>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</si>
  <si>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</si>
  <si>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</si>
  <si>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</si>
  <si>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</si>
  <si>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</si>
  <si>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</si>
  <si>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</si>
  <si>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</si>
  <si>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</si>
  <si>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</si>
  <si>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</si>
  <si>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</si>
  <si>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</si>
  <si>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</si>
  <si>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</si>
  <si>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</si>
  <si>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</si>
  <si>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</si>
  <si>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</si>
  <si>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</si>
  <si>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</si>
  <si>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</si>
  <si>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</si>
  <si>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</si>
  <si>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</si>
  <si>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</si>
  <si>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</si>
  <si>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</si>
  <si>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</si>
  <si>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</si>
  <si>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</si>
  <si>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</si>
  <si>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</si>
  <si>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</si>
  <si>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</si>
  <si>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</si>
  <si>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</si>
  <si>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</si>
  <si>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</si>
  <si>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</si>
  <si>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</si>
  <si>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</si>
  <si>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</si>
  <si>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</si>
  <si>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</si>
  <si>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</si>
  <si>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</si>
  <si>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</si>
  <si>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</si>
  <si>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</si>
  <si>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</si>
  <si>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</si>
  <si>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</si>
  <si>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</si>
  <si>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</si>
  <si>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</si>
  <si>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</si>
  <si>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</si>
  <si>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</si>
  <si>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</si>
  <si>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</si>
  <si>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</si>
  <si>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</si>
  <si>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</si>
  <si>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</si>
  <si>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</si>
  <si>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</si>
  <si>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</si>
  <si>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</si>
  <si>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</si>
  <si>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</si>
  <si>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</si>
  <si>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</si>
  <si>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</si>
  <si>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</si>
  <si>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</si>
  <si>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</si>
  <si>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</si>
  <si>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</si>
  <si>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</si>
  <si>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</si>
  <si>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</si>
  <si>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</si>
  <si>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</si>
  <si>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</si>
  <si>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</si>
  <si>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</si>
  <si>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</si>
  <si>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</si>
  <si>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</si>
  <si>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</si>
  <si>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</si>
  <si>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</si>
  <si>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</si>
  <si>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</si>
  <si>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</si>
  <si>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</si>
  <si>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</si>
  <si>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</si>
  <si>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</si>
  <si>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</si>
  <si>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</si>
  <si>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</si>
  <si>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</si>
  <si>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</si>
  <si>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</si>
  <si>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</si>
  <si>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</si>
  <si>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</si>
  <si>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</si>
  <si>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</si>
  <si>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</si>
  <si>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</si>
  <si>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</si>
  <si>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</si>
  <si>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</si>
  <si>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</si>
  <si>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</si>
  <si>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</si>
  <si>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</si>
  <si>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</si>
  <si>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</si>
  <si>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</si>
  <si>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</si>
  <si>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</si>
  <si>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</si>
  <si>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</si>
  <si>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</si>
  <si>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</si>
  <si>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</si>
  <si>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</si>
  <si>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</si>
  <si>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</si>
  <si>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</si>
  <si>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</si>
  <si>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</si>
  <si>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</si>
  <si>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</si>
  <si>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</si>
  <si>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</si>
  <si>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</si>
  <si>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</si>
  <si>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</si>
  <si>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</si>
  <si>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</si>
  <si>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</si>
  <si>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</si>
  <si>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</si>
  <si>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</si>
  <si>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</si>
  <si>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</si>
  <si>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</si>
  <si>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</si>
  <si>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</si>
  <si>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</si>
  <si>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</si>
  <si>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</si>
  <si>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</si>
  <si>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</si>
  <si>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</si>
  <si>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</si>
  <si>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</si>
  <si>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</si>
  <si>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</si>
  <si>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</si>
  <si>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</si>
  <si>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</si>
  <si>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</si>
  <si>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</si>
  <si>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</si>
  <si>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</si>
  <si>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</si>
  <si>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</si>
  <si>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</si>
  <si>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</si>
  <si>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</si>
  <si>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</si>
  <si>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</si>
  <si>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</si>
  <si>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</si>
  <si>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</si>
  <si>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</si>
  <si>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</si>
  <si>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</si>
  <si>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</si>
  <si>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</si>
  <si>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</si>
  <si>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</si>
  <si>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</si>
  <si>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</si>
  <si>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</si>
  <si>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</si>
  <si>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</si>
  <si>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</si>
  <si>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</si>
  <si>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</si>
  <si>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</si>
  <si>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</si>
  <si>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</si>
  <si>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</si>
  <si>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</si>
  <si>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</si>
  <si>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</si>
  <si>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</si>
  <si>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</si>
  <si>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</si>
  <si>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</si>
  <si>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</si>
  <si>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</si>
  <si>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</si>
  <si>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</si>
  <si>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</si>
  <si>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</si>
  <si>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</si>
  <si>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</si>
  <si>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</si>
  <si>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</si>
  <si>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</si>
  <si>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</si>
  <si>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</si>
  <si>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</si>
  <si>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</si>
  <si>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</si>
  <si>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</si>
  <si>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</si>
  <si>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</si>
  <si>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</si>
  <si>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</si>
  <si>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</si>
  <si>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</si>
  <si>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</si>
  <si>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</si>
  <si>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</si>
  <si>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</si>
  <si>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</si>
  <si>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</si>
  <si>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</si>
  <si>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</si>
  <si>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</si>
  <si>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</si>
  <si>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</si>
  <si>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</si>
  <si>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</si>
  <si>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</si>
  <si>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</si>
  <si>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</si>
  <si>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</si>
  <si>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</si>
  <si>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</si>
  <si>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</si>
  <si>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</si>
  <si>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</si>
  <si>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</si>
  <si>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</si>
  <si>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</si>
  <si>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</si>
  <si>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</si>
  <si>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</si>
  <si>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</si>
  <si>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</si>
  <si>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</si>
  <si>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</si>
  <si>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</si>
  <si>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</si>
  <si>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</si>
  <si>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</si>
  <si>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</si>
  <si>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</si>
  <si>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</si>
  <si>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</si>
  <si>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</si>
  <si>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</si>
  <si>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</si>
  <si>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</si>
  <si>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</si>
  <si>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</si>
  <si>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</si>
  <si>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</si>
  <si>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</si>
  <si>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</si>
  <si>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</si>
  <si>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</si>
  <si>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</si>
  <si>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</si>
  <si>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</si>
  <si>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</si>
  <si>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</si>
  <si>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</si>
  <si>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</si>
  <si>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</si>
  <si>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</si>
  <si>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</si>
  <si>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</si>
  <si>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</si>
  <si>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</si>
  <si>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</si>
  <si>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</si>
  <si>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</si>
  <si>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</si>
  <si>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</si>
  <si>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</si>
  <si>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</si>
  <si>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</si>
  <si>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</si>
  <si>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</si>
  <si>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</si>
  <si>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</si>
  <si>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</si>
  <si>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</si>
  <si>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</si>
  <si>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</si>
  <si>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</si>
  <si>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</si>
  <si>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</si>
  <si>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</si>
  <si>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</si>
  <si>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</si>
  <si>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</si>
  <si>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</si>
  <si>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</si>
  <si>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</si>
  <si>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</si>
  <si>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</si>
  <si>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</si>
  <si>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</si>
  <si>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</si>
  <si>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</si>
  <si>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</si>
  <si>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</si>
  <si>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</si>
  <si>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</si>
  <si>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</si>
  <si>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</si>
  <si>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</si>
  <si>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</si>
  <si>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</si>
  <si>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</si>
  <si>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</si>
  <si>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</si>
  <si>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</si>
  <si>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</si>
  <si>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</si>
  <si>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</si>
  <si>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</si>
  <si>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</si>
  <si>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</si>
  <si>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</si>
  <si>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</si>
  <si>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</si>
  <si>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</si>
  <si>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</si>
  <si>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</si>
  <si>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</si>
  <si>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</si>
  <si>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</si>
  <si>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</si>
  <si>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</si>
  <si>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</si>
  <si>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</si>
  <si>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</si>
  <si>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</si>
  <si>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</si>
  <si>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</si>
  <si>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</si>
  <si>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</si>
  <si>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</si>
  <si>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</si>
  <si>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</si>
  <si>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</si>
  <si>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</si>
  <si>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</si>
  <si>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</si>
  <si>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</si>
  <si>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</si>
  <si>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</si>
  <si>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</si>
  <si>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</si>
  <si>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</si>
  <si>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</si>
  <si>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</si>
  <si>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</si>
  <si>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</si>
  <si>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</si>
  <si>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</si>
  <si>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</si>
  <si>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</si>
  <si>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</si>
  <si>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</si>
  <si>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</si>
  <si>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</si>
  <si>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</si>
  <si>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</si>
  <si>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</si>
  <si>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</si>
  <si>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</si>
  <si>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</si>
  <si>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</si>
  <si>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</si>
  <si>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</si>
  <si>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</si>
  <si>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</si>
  <si>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</si>
  <si>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</si>
  <si>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</si>
  <si>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</si>
  <si>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</si>
  <si>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</si>
  <si>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</si>
  <si>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</si>
  <si>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</si>
  <si>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</si>
  <si>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</si>
  <si>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</si>
  <si>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</si>
  <si>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</si>
  <si>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</si>
  <si>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</si>
  <si>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</si>
  <si>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</si>
  <si>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</si>
  <si>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</si>
  <si>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</si>
  <si>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</si>
  <si>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</si>
  <si>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</si>
  <si>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</si>
  <si>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</si>
  <si>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</si>
  <si>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</si>
  <si>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</si>
  <si>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</si>
  <si>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</si>
  <si>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</si>
  <si>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</si>
  <si>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</si>
  <si>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</si>
  <si>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</si>
  <si>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</si>
  <si>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</si>
  <si>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</si>
  <si>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</si>
  <si>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</si>
  <si>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</si>
  <si>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</si>
  <si>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</si>
  <si>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</si>
  <si>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</si>
  <si>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</si>
  <si>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</si>
  <si>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</si>
  <si>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</si>
  <si>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</si>
  <si>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</si>
  <si>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</si>
  <si>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</si>
  <si>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</si>
  <si>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</si>
  <si>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</si>
  <si>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</si>
  <si>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</si>
  <si>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</si>
  <si>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</si>
  <si>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</si>
  <si>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</si>
  <si>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</si>
  <si>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</si>
  <si>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</si>
  <si>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</si>
  <si>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</si>
  <si>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</si>
  <si>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</si>
  <si>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</si>
  <si>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</si>
  <si>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</si>
  <si>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</si>
  <si>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</si>
  <si>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</si>
  <si>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</si>
  <si>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</si>
  <si>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</si>
  <si>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</si>
  <si>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</si>
  <si>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</si>
  <si>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</si>
  <si>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</si>
  <si>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</si>
  <si>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</si>
  <si>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</si>
  <si>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</si>
  <si>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</si>
  <si>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</si>
  <si>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</si>
  <si>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</si>
  <si>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</si>
  <si>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</si>
  <si>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</si>
  <si>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</si>
  <si>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</si>
  <si>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</si>
  <si>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</si>
  <si>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</si>
  <si>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</si>
  <si>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</si>
  <si>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</si>
  <si>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</si>
  <si>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</si>
  <si>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</si>
  <si>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</si>
  <si>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</si>
  <si>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</si>
  <si>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</si>
  <si>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</si>
  <si>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</si>
  <si>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</si>
  <si>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</si>
  <si>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</si>
  <si>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</si>
  <si>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</si>
  <si>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</si>
  <si>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</si>
  <si>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</si>
  <si>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</si>
  <si>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</si>
  <si>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</si>
  <si>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</si>
  <si>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</si>
  <si>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</si>
  <si>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</si>
  <si>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</si>
  <si>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</si>
  <si>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</si>
  <si>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</si>
  <si>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</si>
  <si>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</si>
  <si>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</si>
  <si>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</si>
  <si>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</si>
  <si>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</si>
  <si>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</si>
  <si>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</si>
  <si>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</si>
  <si>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</si>
  <si>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</si>
  <si>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</si>
  <si>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</si>
  <si>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</si>
  <si>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</si>
  <si>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</si>
  <si>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</si>
  <si>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</si>
  <si>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</si>
  <si>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</si>
  <si>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</si>
  <si>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</si>
  <si>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</si>
  <si>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</si>
  <si>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</si>
  <si>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</si>
  <si>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</si>
  <si>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</si>
  <si>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</si>
  <si>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</si>
  <si>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</si>
  <si>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</si>
  <si>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</si>
  <si>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</si>
  <si>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</si>
  <si>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</si>
  <si>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</si>
  <si>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</si>
  <si>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</si>
  <si>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</si>
  <si>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</si>
  <si>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</si>
  <si>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</si>
  <si>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</si>
  <si>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</si>
  <si>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</si>
  <si>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</si>
  <si>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</si>
  <si>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</si>
  <si>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</si>
  <si>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</si>
  <si>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</si>
  <si>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</si>
  <si>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</si>
  <si>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</si>
  <si>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</si>
  <si>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</si>
  <si>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</si>
  <si>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</si>
  <si>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</si>
  <si>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</si>
  <si>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</si>
  <si>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</si>
  <si>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</si>
  <si>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</si>
  <si>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</si>
  <si>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</si>
  <si>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</si>
  <si>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</si>
  <si>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</si>
  <si>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</si>
  <si>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</si>
  <si>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</si>
  <si>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</si>
  <si>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</si>
  <si>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</si>
  <si>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</si>
  <si>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</si>
  <si>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</si>
  <si>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</si>
  <si>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</si>
  <si>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</si>
  <si>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</si>
  <si>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</si>
  <si>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</si>
  <si>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</si>
  <si>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</si>
  <si>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</si>
  <si>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</si>
  <si>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</si>
  <si>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</si>
  <si>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</si>
  <si>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</si>
  <si>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</si>
  <si>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</si>
  <si>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</si>
  <si>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</si>
  <si>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</si>
  <si>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</si>
  <si>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</si>
  <si>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</si>
  <si>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</si>
  <si>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</si>
  <si>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</si>
  <si>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</si>
  <si>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</si>
  <si>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</si>
  <si>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</si>
  <si>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</si>
  <si>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</si>
  <si>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</si>
  <si>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</si>
  <si>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</si>
  <si>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</si>
  <si>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</si>
  <si>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</si>
  <si>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</si>
  <si>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</si>
  <si>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</si>
  <si>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</si>
  <si>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</si>
  <si>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</si>
  <si>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</si>
  <si>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</si>
  <si>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</si>
  <si>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</si>
  <si>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</si>
  <si>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</si>
  <si>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</si>
  <si>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</si>
  <si>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</si>
  <si>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</si>
  <si>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</si>
  <si>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</si>
  <si>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</si>
  <si>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</si>
  <si>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</si>
  <si>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</si>
  <si>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</si>
  <si>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</si>
  <si>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</si>
  <si>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</si>
  <si>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</si>
  <si>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</si>
  <si>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</si>
  <si>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</si>
  <si>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</si>
  <si>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</si>
  <si>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</si>
  <si>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</si>
  <si>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</si>
  <si>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</si>
  <si>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</si>
  <si>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</si>
  <si>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</si>
  <si>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</si>
  <si>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</si>
  <si>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</si>
  <si>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</si>
  <si>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</si>
  <si>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</si>
  <si>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</si>
  <si>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</si>
  <si>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</si>
  <si>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</si>
  <si>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</si>
  <si>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</si>
  <si>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</si>
  <si>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</si>
  <si>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</si>
  <si>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</si>
  <si>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</si>
  <si>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</si>
  <si>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</si>
  <si>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</si>
  <si>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</si>
  <si>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</si>
  <si>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</si>
  <si>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</si>
  <si>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</si>
  <si>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</si>
  <si>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</si>
  <si>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</si>
  <si>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</si>
  <si>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</si>
  <si>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</si>
  <si>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</si>
  <si>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</si>
  <si>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</si>
  <si>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</si>
  <si>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</si>
  <si>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</si>
  <si>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</si>
  <si>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</si>
  <si>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</si>
  <si>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</si>
  <si>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</si>
  <si>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</si>
  <si>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</si>
  <si>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</si>
  <si>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</si>
  <si>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</si>
  <si>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</si>
  <si>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</si>
  <si>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</si>
  <si>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</si>
  <si>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</si>
  <si>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</si>
  <si>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</si>
  <si>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</si>
  <si>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</si>
  <si>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</si>
  <si>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</si>
  <si>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</si>
  <si>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</si>
  <si>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</si>
  <si>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</si>
  <si>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</si>
  <si>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</si>
  <si>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</si>
  <si>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</si>
  <si>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</si>
  <si>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</si>
  <si>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</si>
  <si>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</si>
  <si>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</si>
  <si>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</si>
  <si>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</si>
  <si>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</si>
  <si>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</si>
  <si>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</si>
  <si>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</si>
  <si>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</si>
  <si>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</si>
  <si>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</si>
  <si>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</si>
  <si>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</si>
  <si>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</si>
  <si>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</si>
  <si>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</si>
  <si>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</si>
  <si>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</si>
  <si>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</si>
  <si>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</si>
  <si>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</si>
  <si>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</si>
  <si>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</si>
  <si>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</si>
  <si>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</si>
  <si>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</si>
  <si>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</si>
  <si>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</si>
  <si>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</si>
  <si>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</si>
  <si>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</si>
  <si>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</si>
  <si>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</si>
  <si>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</si>
  <si>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</si>
  <si>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</si>
  <si>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</si>
  <si>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</si>
  <si>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</si>
  <si>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</si>
  <si>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</si>
  <si>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</si>
  <si>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</si>
  <si>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</si>
  <si>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</si>
  <si>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</si>
  <si>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</si>
  <si>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</si>
  <si>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</si>
  <si>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</si>
  <si>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</si>
  <si>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</si>
  <si>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</si>
  <si>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</si>
  <si>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</si>
  <si>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</si>
  <si>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</si>
  <si>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</si>
  <si>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</si>
  <si>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</si>
  <si>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</si>
  <si>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</si>
  <si>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</si>
  <si>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</si>
  <si>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</si>
  <si>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</si>
  <si>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</si>
  <si>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</si>
  <si>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</si>
  <si>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</si>
  <si>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</si>
  <si>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</si>
  <si>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</si>
  <si>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</si>
  <si>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</si>
  <si>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</si>
  <si>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</si>
  <si>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</si>
  <si>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</si>
  <si>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</si>
  <si>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</si>
  <si>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</si>
  <si>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</si>
  <si>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</si>
  <si>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</si>
  <si>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</si>
  <si>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</si>
  <si>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</si>
  <si>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</si>
  <si>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</si>
  <si>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</si>
  <si>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</si>
  <si>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</si>
  <si>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</si>
  <si>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</si>
  <si>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</si>
  <si>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</si>
  <si>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</si>
  <si>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</si>
  <si>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</si>
  <si>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</si>
  <si>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</si>
  <si>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</si>
  <si>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</si>
  <si>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</si>
  <si>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</si>
  <si>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</si>
  <si>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</si>
  <si>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</si>
  <si>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</si>
  <si>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</si>
  <si>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</si>
  <si>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</si>
  <si>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</si>
  <si>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</si>
  <si>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</si>
  <si>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</si>
  <si>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</si>
  <si>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</si>
  <si>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</si>
  <si>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</si>
  <si>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</si>
  <si>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</si>
  <si>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</si>
  <si>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</si>
  <si>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</si>
  <si>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</si>
  <si>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</si>
  <si>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</si>
  <si>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</si>
  <si>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</si>
  <si>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</si>
  <si>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</si>
  <si>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</si>
  <si>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</si>
  <si>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</si>
  <si>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</si>
  <si>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</si>
  <si>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</si>
  <si>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</si>
  <si>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</si>
  <si>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</si>
  <si>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</si>
  <si>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</si>
  <si>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</si>
  <si>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</si>
  <si>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</si>
  <si>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</si>
  <si>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</si>
  <si>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</si>
  <si>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</si>
  <si>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</si>
  <si>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</si>
  <si>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</si>
  <si>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</si>
  <si>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</si>
  <si>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</si>
  <si>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</si>
  <si>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</si>
  <si>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</si>
  <si>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</si>
  <si>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</si>
  <si>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</si>
  <si>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</si>
  <si>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</si>
  <si>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</si>
  <si>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</si>
  <si>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</si>
  <si>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</si>
  <si>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</si>
  <si>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</si>
  <si>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</si>
  <si>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</si>
  <si>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</si>
  <si>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</si>
  <si>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</si>
  <si>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</si>
  <si>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</si>
  <si>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</si>
  <si>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</si>
  <si>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</si>
  <si>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</si>
  <si>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</si>
  <si>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</si>
  <si>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</si>
  <si>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</si>
  <si>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</si>
  <si>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</si>
  <si>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</si>
  <si>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</si>
  <si>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</si>
  <si>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</si>
  <si>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</si>
  <si>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</si>
  <si>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</si>
  <si>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</si>
  <si>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</si>
  <si>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</si>
  <si>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</si>
  <si>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</si>
  <si>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</si>
  <si>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</si>
  <si>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</si>
  <si>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</si>
  <si>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</si>
  <si>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</si>
  <si>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</si>
  <si>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</si>
  <si>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</si>
  <si>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</si>
  <si>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</si>
  <si>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</si>
  <si>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</si>
  <si>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</si>
  <si>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</si>
  <si>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</si>
  <si>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</si>
  <si>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</si>
  <si>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</si>
  <si>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</si>
  <si>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</si>
  <si>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</si>
  <si>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</si>
  <si>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</si>
  <si>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</si>
  <si>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</si>
  <si>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</si>
  <si>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</si>
  <si>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</si>
  <si>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</si>
  <si>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</si>
  <si>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</si>
  <si>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</si>
  <si>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</si>
  <si>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</si>
  <si>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</si>
  <si>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</si>
  <si>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</si>
  <si>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</si>
  <si>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</si>
  <si>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</si>
  <si>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</si>
  <si>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</si>
  <si>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</si>
  <si>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</si>
  <si>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</si>
  <si>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</si>
  <si>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</si>
  <si>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</si>
  <si>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</si>
  <si>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</si>
  <si>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</si>
  <si>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</si>
  <si>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</si>
  <si>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</si>
  <si>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</si>
  <si>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</si>
  <si>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</si>
  <si>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</si>
  <si>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</si>
  <si>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</si>
  <si>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</si>
  <si>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</si>
  <si>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</si>
  <si>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</si>
  <si>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</si>
  <si>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</si>
  <si>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</si>
  <si>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</si>
  <si>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</si>
  <si>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</si>
  <si>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</si>
  <si>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</si>
  <si>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</si>
  <si>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</si>
  <si>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</si>
  <si>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</si>
  <si>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</si>
  <si>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</si>
  <si>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</si>
  <si>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</si>
  <si>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</si>
  <si>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</si>
  <si>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</si>
  <si>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</si>
  <si>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</si>
  <si>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</si>
  <si>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</si>
  <si>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</si>
  <si>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</si>
  <si>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</si>
  <si>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</si>
  <si>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</si>
  <si>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</si>
  <si>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</si>
  <si>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</si>
  <si>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</si>
  <si>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</si>
  <si>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</si>
  <si>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</si>
  <si>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</si>
  <si>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</si>
  <si>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</si>
  <si>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</si>
  <si>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</si>
  <si>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</si>
  <si>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</si>
  <si>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</si>
  <si>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</si>
  <si>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</si>
  <si>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</si>
  <si>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</si>
  <si>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</si>
  <si>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</si>
  <si>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</si>
  <si>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</si>
  <si>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</si>
  <si>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</si>
  <si>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</si>
  <si>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</si>
  <si>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</si>
  <si>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</si>
  <si>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</si>
  <si>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</si>
  <si>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</si>
  <si>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</si>
  <si>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</si>
  <si>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</si>
  <si>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</si>
  <si>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</si>
  <si>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</si>
  <si>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</si>
  <si>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</si>
  <si>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</si>
  <si>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</si>
  <si>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</si>
  <si>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</si>
  <si>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</si>
  <si>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</si>
  <si>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</si>
  <si>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</si>
  <si>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</si>
  <si>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</si>
  <si>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</si>
  <si>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</si>
  <si>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</si>
  <si>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</si>
  <si>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</si>
  <si>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</si>
  <si>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</si>
  <si>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</si>
  <si>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</si>
  <si>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</si>
  <si>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</si>
  <si>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</si>
  <si>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</si>
  <si>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</si>
  <si>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</si>
  <si>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</si>
  <si>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</si>
  <si>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</si>
  <si>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</si>
  <si>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</si>
  <si>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</si>
  <si>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</si>
  <si>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</si>
  <si>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</si>
  <si>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</si>
  <si>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</si>
  <si>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</si>
  <si>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</si>
  <si>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</si>
  <si>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</si>
  <si>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</si>
  <si>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</si>
  <si>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</si>
  <si>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</si>
  <si>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</si>
  <si>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</si>
  <si>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</si>
  <si>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</si>
  <si>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</si>
  <si>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</si>
  <si>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</si>
  <si>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</si>
  <si>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</si>
  <si>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</si>
  <si>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</si>
  <si>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</si>
  <si>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</si>
  <si>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</si>
  <si>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</si>
  <si>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</si>
  <si>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</si>
  <si>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</si>
  <si>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</si>
  <si>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</si>
  <si>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</si>
  <si>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</si>
  <si>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</si>
  <si>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</si>
  <si>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</si>
  <si>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</si>
  <si>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</si>
  <si>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</si>
  <si>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</si>
  <si>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</si>
  <si>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</si>
  <si>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</si>
  <si>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</si>
  <si>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</si>
  <si>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</si>
  <si>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</si>
  <si>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</si>
  <si>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</si>
  <si>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</si>
  <si>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</si>
  <si>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</si>
  <si>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</si>
  <si>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</si>
  <si>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</si>
  <si>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</si>
  <si>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</si>
  <si>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</si>
  <si>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</si>
  <si>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</si>
  <si>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</si>
  <si>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</si>
  <si>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</si>
  <si>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</si>
  <si>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</si>
  <si>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</si>
  <si>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</si>
  <si>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</si>
  <si>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</si>
  <si>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</si>
  <si>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</si>
  <si>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</si>
  <si>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</si>
  <si>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</si>
  <si>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</si>
  <si>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</si>
  <si>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</si>
  <si>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</si>
  <si>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</si>
  <si>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</si>
  <si>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</si>
  <si>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</si>
  <si>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</si>
  <si>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</si>
  <si>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</si>
  <si>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</si>
  <si>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</si>
  <si>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</si>
  <si>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</si>
  <si>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</si>
  <si>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</si>
  <si>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</si>
  <si>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</si>
  <si>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</si>
  <si>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</si>
  <si>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</si>
  <si>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</si>
  <si>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</si>
  <si>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</si>
  <si>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</si>
  <si>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</si>
  <si>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</si>
  <si>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</si>
  <si>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</si>
  <si>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</si>
  <si>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</si>
  <si>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</si>
  <si>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</si>
  <si>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</si>
  <si>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</si>
  <si>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</si>
  <si>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</si>
  <si>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</si>
  <si>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</si>
  <si>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</si>
  <si>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</si>
  <si>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</si>
  <si>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</si>
  <si>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</si>
  <si>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</si>
  <si>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</si>
  <si>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</si>
  <si>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</si>
  <si>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</si>
  <si>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</si>
  <si>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</si>
  <si>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</si>
  <si>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</si>
  <si>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</si>
  <si>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</si>
  <si>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</si>
  <si>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</si>
  <si>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</si>
  <si>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</si>
  <si>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</si>
  <si>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</si>
  <si>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</si>
  <si>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</si>
  <si>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</si>
  <si>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</si>
  <si>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</si>
  <si>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</si>
  <si>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</si>
  <si>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</si>
  <si>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</si>
  <si>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</si>
  <si>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</si>
  <si>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</si>
  <si>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</si>
  <si>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</si>
  <si>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</si>
  <si>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</si>
  <si>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</si>
  <si>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</si>
  <si>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</si>
  <si>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</si>
  <si>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</si>
  <si>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</si>
  <si>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</si>
  <si>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</si>
  <si>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</si>
  <si>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</si>
  <si>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</si>
  <si>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</si>
  <si>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</si>
  <si>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</si>
  <si>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</si>
  <si>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</si>
  <si>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</si>
  <si>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</si>
  <si>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</si>
  <si>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</si>
  <si>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</si>
  <si>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</si>
  <si>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</si>
  <si>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</si>
  <si>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</si>
  <si>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</si>
  <si>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</si>
  <si>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</si>
  <si>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</si>
  <si>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</si>
  <si>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</si>
  <si>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</si>
  <si>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</si>
  <si>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</si>
  <si>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</si>
  <si>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</si>
  <si>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</si>
  <si>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</si>
  <si>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</si>
  <si>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</si>
  <si>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</si>
  <si>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</si>
  <si>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</si>
  <si>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</si>
  <si>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</si>
  <si>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</si>
  <si>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</si>
  <si>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</si>
  <si>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</si>
  <si>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</si>
  <si>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</si>
  <si>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</si>
  <si>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</si>
  <si>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</si>
  <si>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</si>
  <si>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</si>
  <si>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</si>
  <si>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</si>
  <si>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</si>
  <si>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</si>
  <si>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</si>
  <si>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</si>
  <si>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</si>
  <si>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</si>
  <si>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</si>
  <si>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</si>
  <si>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</si>
  <si>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</si>
  <si>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</si>
  <si>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</si>
  <si>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</si>
  <si>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</si>
  <si>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</si>
  <si>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</si>
  <si>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</si>
  <si>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</si>
  <si>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</si>
  <si>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</si>
  <si>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</si>
  <si>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</si>
  <si>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</si>
  <si>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</si>
  <si>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</si>
  <si>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</si>
  <si>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</si>
  <si>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</si>
  <si>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</si>
  <si>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</si>
  <si>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</si>
  <si>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</si>
  <si>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</si>
  <si>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</si>
  <si>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</si>
  <si>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</si>
  <si>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</si>
  <si>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</si>
  <si>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</si>
  <si>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</si>
  <si>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</si>
  <si>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</si>
  <si>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</si>
  <si>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</si>
  <si>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</si>
  <si>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</si>
  <si>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</si>
  <si>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</si>
  <si>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</si>
  <si>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</si>
  <si>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</si>
  <si>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</si>
  <si>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</si>
  <si>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</si>
  <si>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</si>
  <si>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</si>
  <si>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</si>
  <si>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</si>
  <si>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</si>
  <si>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</si>
  <si>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</si>
  <si>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</si>
  <si>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</si>
  <si>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</si>
  <si>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</si>
  <si>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</si>
  <si>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</si>
  <si>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</si>
  <si>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</si>
  <si>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</si>
  <si>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</si>
  <si>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</si>
  <si>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</si>
  <si>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</si>
  <si>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</si>
  <si>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</si>
  <si>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</si>
  <si>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</si>
  <si>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</si>
  <si>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</si>
  <si>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</si>
  <si>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</si>
  <si>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</si>
  <si>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</si>
  <si>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</si>
  <si>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</si>
  <si>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</si>
  <si>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</si>
  <si>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</si>
  <si>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</si>
  <si>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</si>
  <si>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</si>
  <si>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</si>
  <si>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</si>
  <si>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</si>
  <si>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</si>
  <si>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</si>
  <si>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</si>
  <si>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</si>
  <si>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</si>
  <si>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</si>
  <si>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</si>
  <si>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</si>
  <si>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</si>
  <si>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</si>
  <si>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</si>
  <si>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</si>
  <si>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</si>
  <si>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</si>
  <si>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</si>
  <si>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</si>
  <si>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</si>
  <si>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</si>
  <si>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</si>
  <si>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</si>
  <si>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</si>
  <si>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</si>
  <si>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</si>
  <si>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</si>
  <si>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</si>
  <si>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</si>
  <si>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</si>
  <si>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</si>
  <si>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</si>
  <si>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</si>
  <si>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</si>
  <si>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</si>
  <si>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</si>
  <si>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</si>
  <si>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</si>
  <si>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</si>
  <si>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</si>
  <si>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</si>
  <si>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</si>
  <si>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</si>
  <si>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</si>
  <si>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</si>
  <si>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</si>
  <si>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</si>
  <si>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</si>
  <si>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</si>
  <si>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</si>
  <si>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</si>
  <si>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</si>
  <si>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</si>
  <si>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</si>
  <si>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</si>
  <si>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</si>
  <si>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</si>
  <si>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</si>
  <si>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</si>
  <si>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</si>
  <si>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</si>
  <si>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</si>
  <si>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</si>
  <si>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</si>
  <si>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</si>
  <si>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</si>
  <si>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</si>
  <si>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</si>
  <si>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</si>
  <si>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</si>
  <si>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</si>
  <si>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</si>
  <si>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</si>
  <si>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</si>
  <si>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</si>
  <si>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</si>
  <si>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</si>
  <si>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</si>
  <si>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</si>
  <si>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</si>
  <si>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</si>
  <si>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</si>
  <si>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</si>
  <si>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</si>
  <si>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</si>
  <si>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</si>
  <si>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</si>
  <si>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</si>
  <si>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</si>
  <si>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</si>
  <si>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</si>
  <si>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</si>
  <si>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</si>
  <si>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</si>
  <si>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</si>
  <si>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</si>
  <si>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</si>
  <si>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</si>
  <si>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</si>
  <si>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</si>
  <si>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</si>
  <si>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</si>
  <si>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</si>
  <si>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</si>
  <si>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</si>
  <si>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</si>
  <si>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</si>
  <si>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</si>
  <si>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</si>
  <si>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</si>
  <si>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</si>
  <si>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</si>
  <si>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</si>
  <si>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</si>
  <si>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</si>
  <si>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</si>
  <si>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</si>
  <si>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</si>
  <si>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</si>
  <si>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</si>
  <si>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</si>
  <si>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</si>
  <si>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</si>
  <si>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</si>
  <si>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</si>
  <si>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</si>
  <si>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</si>
  <si>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</si>
  <si>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</si>
  <si>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</si>
  <si>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</si>
  <si>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</si>
  <si>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</si>
  <si>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</si>
  <si>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</si>
  <si>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</si>
  <si>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</si>
  <si>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</si>
  <si>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</si>
  <si>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</si>
  <si>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</si>
  <si>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</si>
  <si>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</si>
  <si>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</si>
  <si>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</si>
  <si>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</si>
  <si>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</si>
  <si>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</si>
  <si>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</si>
  <si>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</si>
  <si>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</si>
  <si>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</si>
  <si>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</si>
  <si>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</si>
  <si>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</si>
  <si>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</si>
  <si>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</si>
  <si>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</si>
  <si>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</si>
  <si>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</si>
  <si>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</si>
  <si>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</si>
  <si>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</si>
  <si>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</si>
  <si>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</si>
  <si>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</si>
  <si>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</si>
  <si>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</si>
  <si>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</si>
  <si>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</si>
  <si>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</si>
  <si>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</si>
  <si>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</si>
  <si>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</si>
  <si>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</si>
  <si>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</si>
  <si>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</si>
  <si>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</si>
  <si>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</si>
  <si>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</si>
  <si>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</si>
  <si>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</si>
  <si>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</si>
  <si>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</si>
  <si>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</si>
  <si>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</si>
  <si>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</si>
  <si>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</si>
  <si>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</si>
  <si>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</si>
  <si>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</si>
  <si>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</si>
  <si>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</si>
  <si>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</si>
  <si>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</si>
  <si>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</si>
  <si>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</si>
  <si>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</si>
  <si>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</si>
  <si>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</si>
  <si>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</si>
  <si>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</si>
  <si>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</si>
  <si>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</si>
  <si>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</si>
  <si>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</si>
  <si>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</si>
  <si>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</si>
  <si>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</si>
  <si>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</si>
  <si>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</si>
  <si>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</si>
  <si>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</si>
  <si>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</si>
  <si>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</si>
  <si>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</si>
  <si>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</si>
  <si>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</si>
  <si>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</si>
  <si>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</si>
  <si>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</si>
  <si>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</si>
  <si>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</si>
  <si>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</si>
  <si>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</si>
  <si>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</si>
  <si>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</si>
  <si>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</si>
  <si>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</si>
  <si>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</si>
  <si>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</si>
  <si>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</si>
  <si>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</si>
  <si>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</si>
  <si>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</si>
  <si>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</si>
  <si>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</si>
  <si>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</si>
  <si>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</si>
  <si>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</si>
  <si>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</si>
  <si>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</si>
  <si>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</si>
  <si>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</si>
  <si>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</si>
  <si>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</si>
  <si>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</si>
  <si>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</si>
  <si>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</si>
  <si>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</si>
  <si>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</si>
  <si>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</si>
  <si>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</si>
  <si>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</si>
  <si>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</si>
  <si>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</si>
  <si>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</si>
  <si>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</si>
  <si>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</si>
  <si>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</si>
  <si>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</si>
  <si>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</si>
  <si>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</si>
  <si>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</si>
  <si>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</si>
  <si>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</si>
  <si>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</si>
  <si>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</si>
  <si>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</si>
  <si>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</si>
  <si>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</si>
  <si>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</si>
  <si>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</si>
  <si>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</si>
  <si>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</si>
  <si>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</si>
  <si>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</si>
  <si>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</si>
  <si>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</si>
  <si>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</si>
  <si>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</si>
  <si>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</si>
  <si>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</si>
  <si>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</si>
  <si>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</si>
  <si>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</si>
  <si>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</si>
  <si>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</si>
  <si>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</si>
  <si>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</si>
  <si>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</si>
  <si>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</si>
  <si>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</si>
  <si>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</si>
  <si>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</si>
  <si>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</si>
  <si>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</si>
  <si>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</si>
  <si>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</si>
  <si>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</si>
  <si>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</si>
  <si>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</si>
  <si>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</si>
  <si>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</si>
  <si>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</si>
  <si>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</si>
  <si>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</si>
  <si>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</si>
  <si>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</si>
  <si>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</si>
  <si>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</si>
  <si>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</si>
  <si>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</si>
  <si>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</si>
  <si>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</si>
  <si>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</si>
  <si>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</si>
  <si>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</si>
  <si>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</si>
  <si>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</si>
  <si>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</si>
  <si>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</si>
  <si>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</si>
  <si>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</si>
  <si>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</si>
  <si>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</si>
  <si>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</si>
  <si>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</si>
  <si>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</si>
  <si>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</si>
  <si>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</si>
  <si>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</si>
  <si>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</si>
  <si>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</si>
  <si>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</si>
  <si>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</si>
  <si>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</si>
  <si>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</si>
  <si>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</si>
  <si>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</si>
  <si>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</si>
  <si>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</si>
  <si>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</si>
  <si>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</si>
  <si>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</si>
  <si>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</si>
  <si>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</si>
  <si>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</si>
  <si>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</si>
  <si>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</si>
  <si>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</si>
  <si>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</si>
  <si>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</si>
  <si>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</si>
  <si>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</si>
  <si>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</si>
  <si>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</si>
  <si>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</si>
  <si>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</si>
  <si>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</si>
  <si>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</si>
  <si>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</si>
  <si>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</si>
  <si>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</si>
  <si>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</si>
  <si>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</si>
  <si>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</si>
  <si>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</si>
  <si>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</si>
  <si>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</si>
  <si>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</si>
  <si>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</si>
  <si>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</si>
  <si>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</si>
  <si>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</si>
  <si>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</si>
  <si>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</si>
  <si>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</si>
  <si>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</si>
  <si>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</si>
  <si>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</si>
  <si>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</si>
  <si>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</si>
  <si>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</si>
  <si>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</si>
  <si>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</si>
  <si>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</si>
  <si>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</si>
  <si>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</si>
  <si>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</si>
  <si>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</si>
  <si>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</si>
  <si>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</si>
  <si>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</si>
  <si>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</si>
  <si>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</si>
  <si>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</si>
  <si>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</si>
  <si>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</si>
  <si>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</si>
  <si>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</si>
  <si>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</si>
  <si>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</si>
  <si>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</si>
  <si>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</si>
  <si>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</si>
  <si>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</si>
  <si>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</si>
  <si>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</si>
  <si>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</si>
  <si>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</si>
  <si>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</si>
  <si>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</si>
  <si>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</si>
  <si>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</si>
  <si>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</si>
  <si>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</si>
  <si>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</si>
  <si>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</si>
  <si>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</si>
  <si>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</si>
  <si>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</si>
  <si>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</si>
  <si>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</si>
  <si>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</si>
  <si>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</si>
  <si>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</si>
  <si>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</si>
  <si>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</si>
  <si>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</si>
  <si>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</si>
  <si>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</si>
  <si>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</si>
  <si>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</si>
  <si>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</si>
  <si>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</si>
  <si>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</si>
  <si>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</si>
  <si>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</si>
  <si>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</si>
  <si>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</si>
  <si>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</si>
  <si>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</si>
  <si>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</si>
  <si>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</si>
  <si>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</si>
  <si>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</si>
  <si>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</si>
  <si>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</si>
  <si>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</si>
  <si>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</si>
  <si>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</si>
  <si>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</si>
  <si>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</si>
  <si>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</si>
  <si>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</si>
  <si>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</si>
  <si>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</si>
  <si>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</si>
  <si>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</si>
  <si>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</si>
  <si>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</si>
  <si>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</si>
  <si>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</si>
  <si>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</si>
  <si>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</si>
  <si>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</si>
  <si>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</si>
  <si>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</si>
  <si>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</si>
  <si>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</si>
  <si>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</si>
  <si>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</si>
  <si>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</si>
  <si>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</si>
  <si>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</si>
  <si>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</si>
  <si>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</si>
  <si>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</si>
  <si>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</si>
  <si>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</si>
  <si>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</si>
  <si>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</si>
  <si>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</si>
  <si>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</si>
  <si>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</si>
  <si>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</si>
  <si>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</si>
  <si>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</si>
  <si>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</si>
  <si>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</si>
  <si>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</si>
  <si>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</si>
  <si>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</si>
  <si>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</si>
  <si>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</si>
  <si>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</si>
  <si>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</si>
  <si>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</si>
  <si>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</si>
  <si>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</si>
  <si>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</si>
  <si>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</si>
  <si>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</si>
  <si>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</si>
  <si>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</si>
  <si>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</si>
  <si>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</si>
  <si>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</si>
  <si>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</si>
  <si>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</si>
  <si>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</si>
  <si>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</si>
  <si>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</si>
  <si>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</si>
  <si>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</si>
  <si>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</si>
  <si>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</si>
  <si>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</si>
  <si>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</si>
  <si>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</si>
  <si>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</si>
  <si>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</si>
  <si>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</si>
  <si>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</si>
  <si>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</si>
  <si>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</si>
  <si>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</si>
  <si>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</si>
  <si>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</si>
  <si>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</si>
  <si>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</si>
  <si>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</si>
  <si>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</si>
  <si>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</si>
  <si>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</si>
  <si>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</si>
  <si>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</si>
  <si>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</si>
  <si>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</si>
  <si>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</si>
  <si>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</si>
  <si>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</si>
  <si>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</si>
  <si>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</si>
  <si>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</si>
  <si>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</si>
  <si>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</si>
  <si>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</si>
  <si>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</si>
  <si>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</si>
  <si>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</si>
  <si>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</si>
  <si>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</si>
  <si>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</si>
  <si>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</si>
  <si>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</si>
  <si>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</si>
  <si>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</si>
  <si>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</si>
  <si>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</si>
  <si>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</si>
  <si>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</si>
  <si>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</si>
  <si>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</si>
  <si>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</si>
  <si>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</si>
  <si>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</si>
  <si>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</si>
  <si>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</si>
  <si>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</si>
  <si>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</si>
  <si>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</si>
  <si>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</si>
  <si>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</si>
  <si>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</si>
  <si>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</si>
  <si>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</si>
  <si>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</si>
  <si>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</si>
  <si>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</si>
  <si>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</si>
  <si>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</si>
  <si>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</si>
  <si>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</si>
  <si>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</si>
  <si>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</si>
  <si>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</si>
  <si>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</si>
  <si>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</si>
  <si>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</si>
  <si>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</si>
  <si>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</si>
  <si>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</si>
  <si>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</si>
  <si>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</si>
  <si>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</si>
  <si>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</si>
  <si>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</si>
  <si>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</si>
  <si>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</si>
  <si>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</si>
  <si>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</si>
  <si>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</si>
  <si>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</si>
  <si>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</si>
  <si>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</si>
  <si>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</si>
  <si>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</si>
  <si>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</si>
  <si>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</si>
  <si>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</si>
  <si>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</si>
  <si>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</si>
  <si>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</si>
  <si>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</si>
  <si>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</si>
  <si>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</si>
  <si>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</si>
  <si>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</si>
  <si>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</si>
  <si>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</si>
  <si>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</si>
  <si>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</si>
  <si>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</si>
  <si>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</si>
  <si>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</si>
  <si>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</si>
  <si>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</si>
  <si>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</si>
  <si>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</si>
  <si>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</si>
  <si>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</si>
  <si>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</si>
  <si>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</si>
  <si>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</si>
  <si>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</si>
  <si>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</si>
  <si>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</si>
  <si>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</si>
  <si>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</si>
  <si>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</si>
  <si>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</si>
  <si>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</si>
  <si>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</si>
  <si>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</si>
  <si>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</si>
  <si>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</si>
  <si>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</si>
  <si>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</si>
  <si>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</si>
  <si>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</si>
  <si>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</si>
  <si>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</si>
  <si>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</si>
  <si>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</si>
  <si>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</si>
  <si>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</si>
  <si>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</si>
  <si>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</si>
  <si>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</si>
  <si>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</si>
  <si>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</si>
  <si>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</si>
  <si>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</si>
  <si>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</si>
  <si>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</si>
  <si>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</si>
  <si>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</si>
  <si>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</si>
  <si>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</si>
  <si>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</si>
  <si>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</si>
  <si>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</si>
  <si>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</si>
  <si>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</si>
  <si>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</si>
  <si>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</si>
  <si>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</si>
  <si>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</si>
  <si>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</si>
  <si>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</si>
  <si>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</si>
  <si>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</si>
  <si>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</si>
  <si>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</si>
  <si>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</si>
  <si>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</si>
  <si>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</si>
  <si>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</si>
  <si>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</si>
  <si>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</si>
  <si>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</si>
  <si>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</si>
  <si>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</si>
  <si>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</si>
  <si>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</si>
  <si>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</si>
  <si>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</si>
  <si>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</si>
  <si>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</si>
  <si>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</si>
  <si>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</si>
  <si>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</si>
  <si>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</si>
  <si>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</si>
  <si>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</si>
  <si>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</si>
  <si>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</si>
  <si>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</si>
  <si>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</si>
  <si>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</si>
  <si>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</si>
  <si>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</si>
  <si>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</si>
  <si>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</si>
  <si>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</si>
  <si>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</si>
  <si>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</si>
  <si>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</si>
  <si>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</si>
  <si>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</si>
  <si>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</si>
  <si>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</si>
  <si>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</si>
  <si>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</si>
  <si>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</si>
  <si>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</si>
  <si>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</si>
  <si>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</si>
  <si>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</si>
  <si>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</si>
  <si>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</si>
  <si>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</si>
  <si>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</si>
  <si>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</si>
  <si>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</si>
  <si>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</si>
  <si>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</si>
  <si>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</si>
  <si>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</si>
  <si>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</si>
  <si>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</si>
  <si>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</si>
  <si>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</si>
  <si>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</si>
  <si>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</si>
  <si>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</si>
  <si>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</si>
  <si>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</si>
  <si>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</si>
  <si>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</si>
  <si>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</si>
  <si>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</si>
  <si>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</si>
  <si>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</si>
  <si>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</si>
  <si>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</si>
  <si>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</si>
  <si>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</si>
  <si>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</si>
  <si>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</si>
  <si>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</si>
  <si>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</si>
  <si>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</si>
  <si>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</si>
  <si>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</si>
  <si>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</si>
  <si>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</si>
  <si>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</si>
  <si>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</si>
  <si>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</si>
  <si>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</si>
  <si>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</si>
  <si>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</si>
  <si>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</si>
  <si>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</si>
  <si>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</si>
  <si>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</si>
  <si>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</si>
  <si>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</si>
  <si>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</si>
  <si>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</si>
  <si>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</si>
  <si>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</si>
  <si>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</si>
  <si>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</si>
  <si>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</si>
  <si>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</si>
  <si>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</si>
  <si>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</si>
  <si>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</si>
  <si>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</si>
  <si>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</si>
  <si>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</si>
  <si>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</si>
  <si>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</si>
  <si>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</si>
  <si>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</si>
  <si>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</si>
  <si>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</si>
  <si>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</si>
  <si>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</si>
  <si>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</si>
  <si>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</si>
  <si>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</si>
  <si>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</si>
  <si>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</si>
  <si>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</si>
  <si>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</si>
  <si>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</si>
  <si>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</si>
  <si>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</si>
  <si>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</si>
  <si>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</si>
  <si>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</si>
  <si>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</si>
  <si>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</si>
  <si>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</si>
  <si>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</si>
  <si>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</si>
  <si>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</si>
  <si>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</si>
  <si>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</si>
  <si>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</si>
  <si>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</si>
  <si>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</si>
  <si>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</si>
  <si>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</si>
  <si>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</si>
  <si>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</si>
  <si>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</si>
  <si>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</si>
  <si>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</si>
  <si>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</si>
  <si>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</si>
  <si>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</si>
  <si>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</si>
  <si>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</si>
  <si>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</si>
  <si>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</si>
  <si>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</si>
  <si>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</si>
  <si>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</si>
  <si>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</si>
  <si>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</si>
  <si>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</si>
  <si>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</si>
  <si>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</si>
  <si>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</si>
  <si>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</si>
  <si>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</si>
  <si>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</si>
  <si>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</si>
  <si>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</si>
  <si>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</si>
  <si>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</si>
  <si>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</si>
  <si>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</si>
  <si>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</si>
  <si>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</si>
  <si>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</si>
  <si>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</si>
  <si>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</si>
  <si>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</si>
  <si>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</si>
  <si>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</si>
  <si>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</si>
  <si>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</si>
  <si>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</si>
  <si>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</si>
  <si>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</si>
  <si>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</si>
  <si>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</si>
  <si>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</si>
  <si>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</si>
  <si>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</si>
  <si>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</si>
  <si>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</si>
  <si>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</si>
  <si>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</si>
  <si>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</si>
  <si>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</si>
  <si>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</si>
  <si>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</si>
  <si>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</si>
  <si>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</si>
  <si>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</si>
  <si>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</si>
  <si>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</si>
  <si>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</si>
  <si>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</si>
  <si>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</si>
  <si>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</si>
  <si>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</si>
  <si>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</si>
  <si>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</si>
  <si>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</si>
  <si>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</si>
  <si>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</si>
  <si>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</si>
  <si>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</si>
  <si>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</si>
  <si>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</si>
  <si>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</si>
  <si>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</si>
  <si>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</si>
  <si>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</si>
  <si>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</si>
  <si>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</si>
  <si>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</si>
  <si>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</si>
  <si>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</si>
  <si>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</si>
  <si>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</si>
  <si>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</si>
  <si>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</si>
  <si>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</si>
  <si>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</si>
  <si>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</si>
  <si>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</si>
  <si>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</si>
  <si>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</si>
  <si>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</si>
  <si>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</si>
  <si>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</si>
  <si>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</si>
  <si>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</si>
  <si>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</si>
  <si>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</si>
  <si>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</si>
  <si>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</si>
  <si>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</si>
  <si>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</si>
  <si>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</si>
  <si>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</si>
  <si>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</si>
  <si>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</si>
  <si>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</si>
  <si>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</si>
  <si>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</si>
  <si>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</si>
  <si>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</si>
  <si>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</si>
  <si>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</si>
  <si>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</si>
  <si>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</si>
  <si>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</si>
  <si>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</si>
  <si>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</si>
  <si>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</si>
  <si>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</si>
  <si>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</si>
  <si>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</si>
  <si>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</si>
  <si>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</si>
  <si>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</si>
  <si>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</si>
  <si>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</si>
  <si>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</si>
  <si>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</si>
  <si>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</si>
  <si>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</si>
  <si>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</si>
  <si>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</si>
  <si>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</si>
  <si>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</si>
  <si>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</si>
  <si>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</si>
  <si>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</si>
  <si>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</si>
  <si>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</si>
  <si>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</si>
  <si>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</si>
  <si>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</si>
  <si>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</si>
  <si>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</si>
  <si>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</si>
  <si>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</si>
  <si>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</si>
  <si>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</si>
  <si>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</si>
  <si>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</si>
  <si>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</si>
  <si>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</si>
  <si>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</si>
  <si>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</si>
  <si>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</si>
  <si>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</si>
  <si>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</si>
  <si>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</si>
  <si>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</si>
  <si>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</si>
  <si>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</si>
  <si>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</si>
  <si>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</si>
  <si>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</si>
  <si>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</si>
  <si>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</si>
  <si>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</si>
  <si>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</si>
  <si>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</si>
  <si>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</si>
  <si>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</si>
  <si>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</si>
  <si>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</si>
  <si>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</si>
  <si>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</si>
  <si>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</si>
  <si>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</si>
  <si>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</si>
  <si>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</si>
  <si>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</si>
  <si>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</si>
  <si>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</si>
  <si>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</si>
  <si>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</si>
  <si>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</si>
  <si>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</si>
  <si>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</si>
  <si>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</si>
  <si>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</si>
  <si>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</si>
  <si>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</si>
  <si>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</si>
  <si>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</si>
  <si>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</si>
  <si>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</si>
  <si>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</si>
  <si>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</si>
  <si>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</si>
  <si>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</si>
  <si>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</si>
  <si>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</si>
  <si>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</si>
  <si>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</si>
  <si>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</si>
  <si>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</si>
  <si>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</si>
  <si>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</si>
  <si>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</si>
  <si>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</si>
  <si>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</si>
  <si>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</si>
  <si>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</si>
  <si>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</si>
  <si>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</si>
  <si>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</si>
  <si>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</si>
  <si>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</si>
  <si>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</si>
  <si>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</si>
  <si>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</si>
  <si>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</si>
  <si>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</si>
  <si>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</si>
  <si>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</si>
  <si>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</si>
  <si>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</si>
  <si>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</si>
  <si>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</si>
  <si>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</si>
  <si>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</si>
  <si>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</si>
  <si>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</si>
  <si>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</si>
  <si>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</si>
  <si>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</si>
  <si>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</si>
  <si>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</si>
  <si>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</si>
  <si>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</si>
  <si>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</si>
  <si>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</si>
  <si>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</si>
  <si>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</si>
  <si>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</si>
  <si>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</si>
  <si>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</si>
  <si>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</si>
  <si>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</si>
  <si>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</si>
  <si>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</si>
  <si>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</si>
  <si>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</si>
  <si>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</si>
  <si>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</si>
  <si>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</si>
  <si>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</si>
  <si>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</si>
  <si>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</si>
  <si>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</si>
  <si>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</si>
  <si>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</si>
  <si>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</si>
  <si>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</si>
  <si>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</si>
  <si>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</si>
  <si>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</si>
  <si>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</si>
  <si>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</si>
  <si>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</si>
  <si>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</si>
  <si>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</si>
  <si>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</si>
  <si>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</si>
  <si>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</si>
  <si>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</si>
  <si>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</si>
  <si>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</si>
  <si>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</si>
  <si>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</si>
  <si>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</si>
  <si>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</si>
  <si>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</si>
  <si>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</si>
  <si>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</si>
  <si>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</si>
  <si>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</si>
  <si>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</si>
  <si>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</si>
  <si>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</si>
  <si>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</si>
  <si>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</si>
  <si>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</si>
  <si>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</si>
  <si>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</si>
  <si>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</si>
  <si>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</si>
  <si>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</si>
  <si>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</si>
  <si>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</si>
  <si>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</si>
  <si>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</si>
  <si>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</si>
  <si>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</si>
  <si>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</si>
  <si>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</si>
  <si>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</si>
  <si>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</si>
  <si>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</si>
  <si>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</si>
  <si>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</si>
  <si>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</si>
  <si>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</si>
  <si>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</si>
  <si>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</si>
  <si>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</si>
  <si>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</si>
  <si>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</si>
  <si>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</si>
  <si>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</si>
  <si>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</si>
  <si>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</si>
  <si>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</si>
  <si>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</si>
  <si>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</si>
  <si>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</si>
  <si>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</si>
  <si>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</si>
  <si>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</si>
  <si>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</si>
  <si>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</si>
  <si>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</si>
  <si>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</si>
  <si>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</si>
  <si>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</si>
  <si>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</si>
  <si>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</si>
  <si>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</si>
  <si>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</si>
  <si>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</si>
  <si>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</si>
  <si>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</si>
  <si>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</si>
  <si>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</si>
  <si>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</si>
  <si>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</si>
  <si>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</si>
  <si>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</si>
  <si>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</si>
  <si>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</si>
  <si>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</si>
  <si>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</si>
  <si>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</si>
  <si>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</si>
  <si>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</si>
  <si>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</si>
  <si>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</si>
  <si>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</si>
  <si>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</si>
  <si>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</si>
  <si>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</si>
  <si>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</si>
  <si>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</si>
  <si>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</si>
  <si>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</si>
  <si>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</si>
  <si>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</si>
  <si>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</si>
  <si>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</si>
  <si>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</si>
  <si>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</si>
  <si>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</si>
  <si>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</si>
  <si>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</si>
  <si>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</si>
  <si>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</si>
  <si>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</si>
  <si>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</si>
  <si>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</si>
  <si>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</si>
  <si>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</si>
  <si>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</si>
  <si>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</si>
  <si>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</si>
  <si>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</si>
  <si>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</si>
  <si>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</si>
  <si>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</si>
  <si>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</si>
  <si>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</si>
  <si>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</si>
  <si>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</si>
  <si>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</si>
  <si>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</si>
  <si>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</si>
  <si>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</si>
  <si>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</si>
  <si>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</si>
  <si>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</si>
  <si>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</si>
  <si>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</si>
  <si>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</si>
  <si>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</si>
  <si>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</si>
  <si>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</si>
  <si>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</si>
  <si>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</si>
  <si>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</si>
  <si>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</si>
  <si>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</si>
  <si>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</si>
  <si>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</si>
  <si>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</si>
  <si>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</si>
  <si>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</si>
  <si>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</si>
  <si>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</si>
  <si>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</si>
  <si>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</si>
  <si>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</si>
  <si>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</si>
  <si>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</si>
  <si>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</si>
  <si>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</si>
  <si>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</si>
  <si>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</si>
  <si>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</si>
  <si>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</si>
  <si>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</si>
  <si>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</si>
  <si>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</si>
  <si>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</si>
  <si>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</si>
  <si>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</si>
  <si>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</si>
  <si>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</si>
  <si>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</si>
  <si>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</si>
  <si>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</si>
  <si>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</si>
  <si>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</si>
  <si>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</si>
  <si>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</si>
  <si>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</si>
  <si>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</si>
  <si>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</si>
  <si>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</si>
  <si>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</si>
  <si>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</si>
  <si>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</si>
  <si>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</si>
  <si>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</si>
  <si>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</si>
  <si>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</si>
  <si>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</si>
  <si>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</si>
  <si>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</si>
  <si>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</si>
  <si>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</si>
  <si>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</si>
  <si>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</si>
  <si>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</si>
  <si>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</si>
  <si>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</si>
  <si>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</si>
  <si>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</si>
  <si>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</si>
  <si>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</si>
  <si>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</si>
  <si>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</si>
  <si>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</si>
  <si>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</si>
  <si>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</si>
  <si>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</si>
  <si>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</si>
  <si>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</si>
  <si>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</si>
  <si>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</si>
  <si>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</si>
  <si>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</si>
  <si>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</si>
  <si>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</si>
  <si>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</si>
  <si>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</si>
  <si>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</si>
  <si>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</si>
  <si>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</si>
  <si>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</si>
  <si>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</si>
  <si>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</si>
  <si>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</si>
  <si>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</si>
  <si>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</si>
  <si>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</si>
  <si>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</si>
  <si>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</si>
  <si>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</si>
  <si>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</si>
  <si>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</si>
  <si>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</si>
  <si>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</si>
  <si>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</si>
  <si>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</si>
  <si>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</si>
  <si>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</si>
  <si>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</si>
  <si>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</si>
  <si>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</si>
  <si>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</si>
  <si>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</si>
  <si>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</si>
  <si>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</si>
  <si>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</si>
  <si>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</si>
  <si>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</si>
  <si>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</si>
  <si>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</si>
  <si>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</si>
  <si>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</si>
  <si>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</si>
  <si>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</si>
  <si>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</si>
  <si>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</si>
  <si>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</si>
  <si>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</si>
  <si>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</si>
  <si>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</si>
  <si>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</si>
  <si>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</si>
  <si>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</si>
  <si>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</si>
  <si>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</si>
  <si>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</si>
  <si>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</si>
  <si>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</si>
  <si>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</si>
  <si>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</si>
  <si>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</si>
  <si>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</si>
  <si>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</si>
  <si>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</si>
  <si>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</si>
  <si>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</si>
  <si>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</si>
  <si>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</si>
  <si>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</si>
  <si>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</si>
  <si>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</si>
  <si>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</si>
  <si>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</si>
  <si>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</si>
  <si>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</si>
  <si>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</si>
  <si>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</si>
  <si>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</si>
  <si>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</si>
  <si>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</si>
  <si>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</si>
  <si>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</si>
  <si>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</si>
  <si>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</si>
  <si>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</si>
  <si>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</si>
  <si>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</si>
  <si>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</si>
  <si>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</si>
  <si>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</si>
  <si>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</si>
  <si>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</si>
  <si>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</si>
  <si>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</si>
  <si>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</si>
  <si>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</si>
  <si>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</si>
  <si>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</si>
  <si>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</si>
  <si>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</si>
  <si>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</si>
  <si>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</si>
  <si>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</si>
  <si>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</si>
  <si>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</si>
  <si>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</si>
  <si>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</si>
  <si>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</si>
  <si>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</si>
  <si>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</si>
  <si>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</si>
  <si>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</si>
  <si>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</si>
  <si>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</si>
  <si>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</si>
  <si>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</si>
  <si>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</si>
  <si>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</si>
  <si>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</si>
  <si>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</si>
  <si>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</si>
  <si>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</si>
  <si>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</si>
  <si>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</si>
  <si>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</si>
  <si>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</si>
  <si>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</si>
  <si>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</si>
  <si>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</si>
  <si>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</si>
  <si>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</si>
  <si>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</si>
  <si>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</si>
  <si>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</si>
  <si>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</si>
  <si>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</si>
  <si>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</si>
  <si>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</si>
  <si>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</si>
  <si>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</si>
  <si>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</si>
  <si>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</si>
  <si>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</si>
  <si>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</si>
  <si>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</si>
  <si>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</si>
  <si>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</si>
  <si>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</si>
  <si>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</si>
  <si>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</si>
  <si>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</si>
  <si>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</si>
  <si>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</si>
  <si>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</si>
  <si>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</si>
  <si>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</si>
  <si>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</si>
  <si>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</si>
  <si>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</si>
  <si>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</si>
  <si>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</si>
  <si>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</si>
  <si>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</si>
  <si>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</si>
  <si>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</si>
  <si>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</si>
  <si>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</si>
  <si>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</si>
  <si>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</si>
  <si>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</si>
  <si>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</si>
  <si>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</si>
  <si>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</si>
  <si>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</si>
  <si>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</si>
  <si>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</si>
  <si>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</si>
  <si>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</si>
  <si>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</si>
  <si>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</si>
  <si>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</si>
  <si>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</si>
  <si>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</si>
  <si>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</si>
  <si>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</si>
  <si>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</si>
  <si>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</si>
  <si>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</si>
  <si>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</si>
  <si>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</si>
  <si>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</si>
  <si>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</si>
  <si>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</si>
  <si>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</si>
  <si>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</si>
  <si>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</si>
  <si>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</si>
  <si>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</si>
  <si>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</si>
  <si>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</si>
  <si>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</si>
  <si>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</si>
  <si>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</si>
  <si>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</si>
  <si>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</si>
  <si>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</si>
  <si>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</si>
  <si>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</si>
  <si>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</si>
  <si>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</si>
  <si>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</si>
  <si>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</si>
  <si>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</si>
  <si>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</si>
  <si>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</si>
  <si>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</si>
  <si>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</si>
  <si>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</si>
  <si>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</si>
  <si>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</si>
  <si>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</si>
  <si>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</si>
  <si>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</si>
  <si>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</si>
  <si>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</si>
  <si>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</si>
  <si>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</si>
  <si>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</si>
  <si>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</si>
  <si>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</si>
  <si>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</si>
  <si>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</si>
  <si>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</si>
  <si>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</si>
  <si>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</si>
  <si>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</si>
  <si>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</si>
  <si>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</si>
  <si>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</si>
  <si>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</si>
  <si>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</si>
  <si>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</si>
  <si>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</si>
  <si>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</si>
  <si>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</si>
  <si>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</si>
  <si>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</si>
  <si>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</si>
  <si>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</si>
  <si>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</si>
  <si>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</si>
  <si>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</si>
  <si>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</si>
  <si>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</si>
  <si>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</si>
  <si>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</si>
  <si>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</si>
  <si>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</si>
  <si>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</si>
  <si>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</si>
  <si>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</si>
  <si>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</si>
  <si>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</si>
  <si>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</si>
  <si>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</si>
  <si>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</si>
  <si>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</si>
  <si>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</si>
  <si>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</si>
  <si>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</si>
  <si>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</si>
  <si>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</si>
  <si>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</si>
  <si>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</si>
  <si>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</si>
  <si>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</si>
  <si>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</si>
  <si>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</si>
  <si>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</si>
  <si>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</si>
  <si>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</si>
  <si>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</si>
  <si>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</si>
  <si>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</si>
  <si>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</si>
  <si>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</si>
  <si>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</si>
  <si>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</si>
  <si>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</si>
  <si>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</si>
  <si>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</si>
  <si>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</si>
  <si>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</si>
  <si>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</si>
  <si>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</si>
  <si>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</si>
  <si>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</si>
  <si>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</si>
  <si>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</si>
  <si>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</si>
  <si>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</si>
  <si>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</si>
  <si>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</si>
  <si>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</si>
  <si>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</si>
  <si>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</si>
  <si>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</si>
  <si>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</si>
  <si>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</si>
  <si>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</si>
  <si>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</si>
  <si>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</si>
  <si>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</si>
  <si>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</si>
  <si>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</si>
  <si>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</si>
  <si>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</si>
  <si>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</si>
  <si>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</si>
  <si>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</si>
  <si>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</si>
  <si>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</si>
  <si>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</si>
  <si>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</si>
  <si>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</si>
  <si>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</si>
  <si>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</si>
  <si>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</si>
  <si>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</si>
  <si>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</si>
  <si>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</si>
  <si>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</si>
  <si>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</si>
  <si>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</si>
  <si>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</si>
  <si>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</si>
  <si>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</si>
  <si>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</si>
  <si>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</si>
  <si>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</si>
  <si>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</si>
  <si>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</si>
  <si>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</si>
  <si>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</si>
  <si>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</si>
  <si>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</si>
  <si>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</si>
  <si>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</si>
  <si>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</si>
  <si>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</si>
  <si>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</si>
  <si>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</si>
  <si>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</si>
  <si>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</si>
  <si>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</si>
  <si>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</si>
  <si>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</si>
  <si>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</si>
  <si>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</si>
  <si>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</si>
  <si>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</si>
  <si>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</si>
  <si>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</si>
  <si>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</si>
  <si>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</si>
  <si>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</si>
  <si>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</si>
  <si>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</si>
  <si>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</si>
  <si>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</si>
  <si>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</si>
  <si>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</si>
  <si>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</si>
  <si>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</si>
  <si>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</si>
  <si>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</si>
  <si>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</si>
  <si>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</si>
  <si>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</si>
  <si>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</si>
  <si>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</si>
  <si>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</si>
  <si>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</si>
  <si>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</si>
  <si>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</si>
  <si>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</si>
  <si>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</si>
  <si>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</si>
  <si>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</si>
  <si>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</si>
  <si>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</si>
  <si>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</si>
  <si>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</si>
  <si>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</si>
  <si>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</si>
  <si>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</si>
  <si>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</si>
  <si>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</si>
  <si>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</si>
  <si>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</si>
  <si>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</si>
  <si>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</si>
  <si>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</si>
  <si>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</si>
  <si>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</si>
  <si>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</si>
  <si>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</si>
  <si>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</si>
  <si>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</si>
  <si>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</si>
  <si>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</si>
  <si>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</si>
  <si>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</si>
  <si>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</si>
  <si>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</si>
  <si>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</si>
  <si>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</si>
  <si>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</si>
  <si>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</si>
  <si>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</si>
  <si>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</si>
  <si>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</si>
  <si>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</si>
  <si>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</si>
  <si>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</si>
  <si>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</si>
  <si>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</si>
  <si>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</si>
  <si>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</si>
  <si>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</si>
  <si>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</si>
  <si>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</si>
  <si>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</si>
  <si>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</si>
  <si>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</si>
  <si>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</si>
  <si>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</si>
  <si>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</si>
  <si>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</si>
  <si>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</si>
  <si>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</si>
  <si>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</si>
  <si>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</si>
  <si>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</si>
  <si>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</si>
  <si>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</si>
  <si>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</si>
  <si>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</si>
  <si>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</si>
  <si>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</si>
  <si>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</si>
  <si>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</si>
  <si>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</si>
  <si>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</si>
  <si>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</si>
  <si>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</si>
  <si>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</si>
  <si>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</si>
  <si>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</si>
  <si>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</si>
  <si>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</si>
  <si>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</si>
  <si>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</si>
  <si>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</si>
  <si>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</si>
  <si>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</si>
  <si>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</si>
  <si>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</si>
  <si>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</si>
  <si>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</si>
  <si>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</si>
  <si>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</si>
  <si>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</si>
  <si>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</si>
  <si>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</si>
  <si>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</si>
  <si>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</si>
  <si>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</si>
  <si>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</si>
  <si>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</si>
  <si>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</si>
  <si>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</si>
  <si>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</si>
  <si>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</si>
  <si>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</si>
  <si>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</si>
  <si>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</si>
  <si>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</si>
  <si>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</si>
  <si>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</si>
  <si>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</si>
  <si>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</si>
  <si>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</si>
  <si>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</si>
  <si>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</si>
  <si>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</si>
  <si>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</si>
  <si>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</si>
  <si>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</si>
  <si>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</si>
  <si>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</si>
  <si>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</si>
  <si>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</si>
  <si>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</si>
  <si>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</si>
  <si>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</si>
  <si>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</si>
  <si>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</si>
  <si>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</si>
  <si>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</si>
  <si>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</si>
  <si>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</si>
  <si>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</si>
  <si>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</si>
  <si>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</si>
  <si>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</si>
  <si>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</si>
  <si>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</si>
  <si>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</si>
  <si>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</si>
  <si>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</si>
  <si>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</si>
  <si>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</si>
  <si>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</si>
  <si>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</si>
  <si>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</si>
  <si>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</si>
  <si>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</si>
  <si>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</si>
  <si>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</si>
  <si>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</si>
  <si>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</si>
  <si>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</si>
  <si>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</si>
  <si>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</si>
  <si>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</si>
  <si>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</si>
  <si>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</si>
  <si>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</si>
  <si>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</si>
  <si>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</si>
  <si>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</si>
  <si>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</si>
  <si>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</si>
  <si>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</si>
  <si>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</si>
  <si>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</si>
  <si>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</si>
  <si>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</si>
  <si>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</si>
  <si>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</si>
  <si>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</si>
  <si>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</si>
  <si>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</si>
  <si>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</si>
  <si>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</si>
  <si>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</si>
  <si>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</si>
  <si>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</si>
  <si>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</si>
  <si>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</si>
  <si>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</si>
  <si>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</si>
  <si>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</si>
  <si>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</si>
  <si>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</si>
  <si>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</si>
  <si>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</si>
  <si>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</si>
  <si>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</si>
  <si>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</si>
  <si>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</si>
  <si>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</si>
  <si>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</si>
  <si>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</si>
  <si>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</si>
  <si>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</si>
  <si>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</si>
  <si>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</si>
  <si>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</si>
  <si>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</si>
  <si>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</si>
  <si>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</si>
  <si>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</si>
  <si>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</si>
  <si>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</si>
  <si>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</si>
  <si>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</si>
  <si>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</si>
  <si>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</si>
  <si>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</si>
  <si>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</si>
  <si>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</si>
  <si>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</si>
  <si>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</si>
  <si>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</si>
  <si>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</si>
  <si>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</si>
  <si>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</si>
  <si>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</si>
  <si>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</si>
  <si>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</si>
  <si>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</si>
  <si>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</si>
  <si>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</si>
  <si>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</si>
  <si>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</si>
  <si>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</si>
  <si>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</si>
  <si>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</si>
  <si>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</si>
  <si>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</si>
  <si>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</si>
  <si>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</si>
  <si>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</si>
  <si>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</si>
  <si>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</si>
  <si>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</si>
  <si>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</si>
  <si>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</si>
  <si>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</si>
  <si>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</si>
  <si>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</si>
  <si>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</si>
  <si>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</si>
  <si>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</si>
  <si>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</si>
  <si>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</si>
  <si>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</si>
  <si>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</si>
  <si>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</si>
  <si>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</si>
  <si>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</si>
  <si>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</si>
  <si>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</si>
  <si>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</si>
  <si>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</si>
  <si>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</si>
  <si>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</si>
  <si>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</si>
  <si>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</si>
  <si>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</si>
  <si>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</si>
  <si>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</si>
  <si>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</si>
  <si>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</si>
  <si>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</si>
  <si>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</si>
  <si>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</si>
  <si>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</si>
  <si>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</si>
  <si>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</si>
  <si>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</si>
  <si>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</si>
  <si>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</si>
  <si>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</si>
  <si>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</si>
  <si>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</si>
  <si>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</si>
  <si>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</si>
  <si>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</si>
  <si>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</si>
  <si>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</si>
  <si>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</si>
  <si>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</si>
  <si>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</si>
  <si>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</si>
  <si>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</si>
  <si>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</si>
  <si>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</si>
  <si>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</si>
  <si>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</si>
  <si>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</si>
  <si>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</si>
  <si>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</si>
  <si>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</si>
  <si>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</si>
  <si>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</si>
  <si>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</si>
  <si>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</si>
  <si>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</si>
  <si>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</si>
  <si>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</si>
  <si>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</si>
  <si>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</si>
  <si>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</si>
  <si>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</si>
  <si>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</si>
  <si>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</si>
  <si>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</si>
  <si>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</si>
  <si>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</si>
  <si>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</si>
  <si>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</si>
  <si>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</si>
  <si>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</si>
  <si>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</si>
  <si>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</si>
  <si>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</si>
  <si>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</si>
  <si>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</si>
  <si>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</si>
  <si>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</si>
  <si>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</si>
  <si>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</si>
  <si>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</si>
  <si>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</si>
  <si>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</si>
  <si>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</si>
  <si>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</si>
  <si>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</si>
  <si>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</si>
  <si>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</si>
  <si>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</si>
  <si>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</si>
  <si>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</si>
  <si>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</si>
  <si>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</si>
  <si>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</si>
  <si>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</si>
  <si>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</si>
  <si>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</si>
  <si>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</si>
  <si>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</si>
  <si>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</si>
  <si>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</si>
  <si>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</si>
  <si>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</si>
  <si>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</si>
  <si>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</si>
  <si>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</si>
  <si>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</si>
  <si>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</si>
  <si>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</si>
  <si>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</si>
  <si>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</si>
  <si>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</si>
  <si>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</si>
  <si>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</si>
  <si>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</si>
  <si>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</si>
  <si>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</si>
  <si>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</si>
  <si>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</si>
  <si>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</si>
  <si>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</si>
  <si>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</si>
  <si>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</si>
  <si>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</si>
  <si>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</si>
  <si>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</si>
  <si>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</si>
  <si>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</si>
  <si>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</si>
  <si>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</si>
  <si>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</si>
  <si>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</si>
  <si>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</si>
  <si>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</si>
  <si>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</si>
  <si>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</si>
  <si>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</si>
  <si>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</si>
  <si>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</si>
  <si>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</si>
  <si>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</si>
  <si>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</si>
  <si>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</si>
  <si>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</si>
  <si>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</si>
  <si>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</si>
  <si>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</si>
  <si>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</si>
  <si>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</si>
  <si>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</si>
  <si>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</si>
  <si>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</si>
  <si>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</si>
  <si>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</si>
  <si>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</si>
  <si>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</si>
  <si>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</si>
  <si>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</si>
  <si>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</si>
  <si>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</si>
  <si>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</si>
  <si>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</si>
  <si>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</si>
  <si>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</si>
  <si>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</si>
  <si>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</si>
  <si>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</si>
  <si>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</si>
  <si>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</si>
  <si>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</si>
  <si>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</si>
  <si>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</si>
  <si>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</si>
  <si>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</si>
  <si>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</si>
  <si>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</si>
  <si>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</si>
  <si>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</si>
  <si>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</si>
  <si>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</si>
  <si>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</si>
  <si>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</si>
  <si>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</si>
  <si>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</si>
  <si>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</si>
  <si>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</si>
  <si>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</si>
  <si>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</si>
  <si>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</si>
  <si>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</si>
  <si>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</si>
  <si>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</si>
  <si>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</si>
  <si>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</si>
  <si>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</si>
  <si>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</si>
  <si>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</si>
  <si>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</si>
  <si>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</si>
  <si>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</si>
  <si>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</si>
  <si>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</si>
  <si>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</si>
  <si>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</si>
  <si>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</si>
  <si>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</si>
  <si>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</si>
  <si>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</si>
  <si>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</si>
  <si>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</si>
  <si>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</si>
  <si>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</si>
  <si>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</si>
  <si>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</si>
  <si>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</si>
  <si>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</si>
  <si>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</si>
  <si>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</si>
  <si>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</si>
  <si>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</si>
  <si>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</si>
  <si>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</si>
  <si>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</si>
  <si>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</si>
  <si>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</si>
  <si>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</si>
  <si>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</si>
  <si>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</si>
  <si>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</si>
  <si>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</si>
  <si>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</si>
  <si>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</si>
  <si>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</si>
  <si>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</si>
  <si>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</si>
  <si>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</si>
  <si>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</si>
  <si>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</si>
  <si>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</si>
  <si>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</si>
  <si>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</si>
  <si>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</si>
  <si>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</si>
  <si>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</si>
  <si>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</si>
  <si>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</si>
  <si>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</si>
  <si>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</si>
  <si>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</si>
  <si>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</si>
  <si>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</si>
  <si>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</si>
  <si>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</si>
  <si>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</si>
  <si>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</si>
  <si>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</si>
  <si>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</si>
  <si>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</si>
  <si>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</si>
  <si>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</si>
  <si>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</si>
  <si>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</si>
  <si>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</si>
  <si>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</si>
  <si>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</si>
  <si>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</si>
  <si>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</si>
  <si>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</si>
  <si>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</si>
  <si>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</si>
  <si>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</si>
  <si>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</si>
  <si>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</si>
  <si>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</si>
  <si>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</si>
  <si>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</si>
  <si>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</si>
  <si>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</si>
  <si>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</si>
  <si>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</si>
  <si>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</si>
  <si>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</si>
  <si>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</si>
  <si>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</si>
  <si>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</si>
  <si>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</si>
  <si>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</si>
  <si>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</si>
  <si>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</si>
  <si>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</si>
  <si>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</si>
  <si>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</si>
  <si>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</si>
  <si>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</si>
  <si>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</si>
  <si>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</si>
  <si>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</si>
  <si>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</si>
  <si>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</si>
  <si>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</si>
  <si>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</si>
  <si>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</si>
  <si>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</si>
  <si>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</si>
  <si>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</si>
  <si>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</si>
  <si>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</si>
  <si>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</si>
  <si>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</si>
  <si>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</si>
  <si>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</si>
  <si>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</si>
  <si>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</si>
  <si>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</si>
  <si>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</si>
  <si>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</si>
  <si>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</si>
  <si>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</si>
  <si>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</si>
  <si>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</si>
  <si>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</si>
  <si>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</si>
  <si>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</si>
  <si>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</si>
  <si>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</si>
  <si>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</si>
  <si>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</si>
  <si>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</si>
  <si>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</si>
  <si>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</si>
  <si>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</si>
  <si>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</si>
  <si>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</si>
  <si>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</si>
  <si>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</si>
  <si>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</si>
  <si>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</si>
  <si>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</si>
  <si>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</si>
  <si>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</si>
  <si>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</si>
  <si>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</si>
  <si>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</si>
  <si>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</si>
  <si>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</si>
  <si>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</si>
  <si>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</si>
  <si>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</si>
  <si>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</si>
  <si>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</si>
  <si>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</si>
  <si>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</si>
  <si>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</si>
  <si>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</si>
  <si>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</si>
  <si>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</si>
  <si>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</si>
  <si>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</si>
  <si>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</si>
  <si>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</si>
  <si>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</si>
  <si>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</si>
  <si>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</si>
  <si>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</si>
  <si>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</si>
  <si>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</si>
  <si>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</si>
  <si>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</si>
  <si>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</si>
  <si>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</si>
  <si>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</si>
  <si>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</si>
  <si>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</si>
  <si>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</si>
  <si>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</si>
  <si>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</si>
  <si>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</si>
  <si>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</si>
  <si>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</si>
  <si>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</si>
  <si>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</si>
  <si>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</si>
  <si>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</si>
  <si>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</si>
  <si>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</si>
  <si>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</si>
  <si>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</si>
  <si>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</si>
  <si>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</si>
  <si>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</si>
  <si>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</si>
  <si>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</si>
  <si>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</si>
  <si>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</si>
  <si>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</si>
  <si>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</si>
  <si>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</si>
  <si>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</si>
  <si>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</si>
  <si>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</si>
  <si>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</si>
  <si>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</si>
  <si>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</si>
  <si>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</si>
  <si>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</si>
  <si>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</si>
  <si>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</si>
  <si>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</si>
  <si>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</si>
  <si>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</si>
  <si>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</si>
  <si>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</si>
  <si>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</si>
  <si>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</si>
  <si>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</si>
  <si>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</si>
  <si>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</si>
  <si>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</si>
  <si>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</si>
  <si>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</si>
  <si>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</si>
  <si>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</si>
  <si>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</si>
  <si>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</si>
  <si>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</si>
  <si>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</si>
  <si>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</si>
  <si>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</si>
  <si>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</si>
  <si>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</si>
  <si>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</si>
  <si>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</si>
  <si>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</si>
  <si>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</si>
  <si>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</si>
  <si>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</si>
  <si>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</si>
  <si>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</si>
  <si>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</si>
  <si>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</si>
  <si>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</si>
  <si>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</si>
  <si>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</si>
  <si>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</si>
  <si>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</si>
  <si>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</si>
  <si>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</si>
  <si>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</si>
  <si>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</si>
  <si>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</si>
  <si>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</si>
  <si>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</si>
  <si>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</si>
  <si>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</si>
  <si>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</si>
  <si>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</si>
  <si>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</si>
  <si>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</si>
  <si>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</si>
  <si>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</si>
  <si>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</si>
  <si>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</si>
  <si>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</si>
  <si>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</si>
  <si>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</si>
  <si>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</si>
  <si>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</si>
  <si>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</si>
  <si>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</si>
  <si>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</si>
  <si>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</si>
  <si>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</si>
  <si>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</si>
  <si>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</si>
  <si>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</si>
  <si>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</si>
  <si>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</si>
  <si>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</si>
  <si>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</si>
  <si>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</si>
  <si>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</si>
  <si>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</si>
  <si>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</si>
  <si>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</si>
  <si>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</si>
  <si>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</si>
  <si>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</si>
  <si>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</si>
  <si>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</si>
  <si>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</si>
  <si>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</si>
  <si>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</si>
  <si>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</si>
  <si>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</si>
  <si>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</si>
  <si>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</si>
  <si>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</si>
  <si>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</si>
  <si>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</si>
  <si>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</si>
  <si>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</si>
  <si>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</si>
  <si>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</si>
  <si>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</si>
  <si>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</si>
  <si>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</si>
  <si>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</si>
  <si>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</si>
  <si>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</si>
  <si>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</si>
  <si>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</si>
  <si>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</si>
  <si>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</si>
  <si>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</si>
  <si>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</si>
  <si>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</si>
  <si>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</si>
  <si>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</si>
  <si>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</si>
  <si>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</si>
  <si>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</si>
  <si>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</si>
  <si>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</si>
  <si>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</si>
  <si>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</si>
  <si>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</si>
  <si>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</si>
  <si>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</si>
  <si>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</si>
  <si>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</si>
  <si>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</si>
  <si>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</si>
  <si>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</si>
  <si>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</si>
  <si>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</si>
  <si>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</si>
  <si>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</si>
  <si>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</si>
  <si>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</si>
  <si>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</si>
  <si>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</si>
  <si>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</si>
  <si>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</si>
  <si>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</si>
  <si>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</si>
  <si>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</si>
  <si>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</si>
  <si>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</si>
  <si>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</si>
  <si>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</si>
  <si>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</si>
  <si>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</si>
  <si>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</si>
  <si>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</si>
  <si>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</si>
  <si>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</si>
  <si>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</si>
  <si>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</si>
  <si>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</si>
  <si>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</si>
  <si>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</si>
  <si>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</si>
  <si>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</si>
  <si>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</si>
  <si>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</si>
  <si>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</si>
  <si>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</si>
  <si>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</si>
  <si>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</si>
  <si>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</si>
  <si>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</si>
  <si>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</si>
  <si>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</si>
  <si>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</si>
  <si>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</si>
  <si>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</si>
  <si>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</si>
  <si>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</si>
  <si>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</si>
  <si>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</si>
  <si>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</si>
  <si>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</si>
  <si>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</si>
  <si>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</si>
  <si>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</si>
  <si>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</si>
  <si>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</si>
  <si>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</si>
  <si>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</si>
  <si>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</si>
  <si>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</si>
  <si>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</si>
  <si>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</si>
  <si>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</si>
  <si>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</si>
  <si>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</si>
  <si>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</si>
  <si>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</si>
  <si>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</si>
  <si>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</si>
  <si>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</si>
  <si>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</si>
  <si>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</si>
  <si>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</si>
  <si>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</si>
  <si>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</si>
  <si>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</si>
  <si>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</si>
  <si>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</si>
  <si>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</si>
  <si>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</si>
  <si>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</si>
  <si>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</si>
  <si>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</si>
  <si>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</si>
  <si>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</si>
  <si>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</si>
  <si>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</si>
  <si>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</si>
  <si>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</si>
  <si>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</si>
  <si>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</si>
  <si>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</si>
  <si>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</si>
  <si>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</si>
  <si>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</si>
  <si>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</si>
  <si>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</si>
  <si>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</si>
  <si>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</si>
  <si>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</si>
  <si>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</si>
  <si>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</si>
  <si>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</si>
  <si>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</si>
  <si>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</si>
  <si>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</si>
  <si>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</si>
  <si>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</si>
  <si>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</si>
  <si>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</si>
  <si>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</si>
  <si>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</si>
  <si>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</si>
  <si>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</si>
  <si>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</si>
  <si>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</si>
  <si>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</si>
  <si>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</si>
  <si>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</si>
  <si>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</si>
  <si>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</si>
  <si>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</si>
  <si>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</si>
  <si>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</si>
  <si>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</si>
  <si>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</si>
  <si>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</si>
  <si>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</si>
  <si>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</si>
  <si>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</si>
  <si>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</si>
  <si>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</si>
  <si>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</si>
  <si>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</si>
  <si>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</si>
  <si>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</si>
  <si>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</si>
  <si>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</si>
  <si>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</si>
  <si>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</si>
  <si>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</si>
  <si>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</si>
  <si>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</si>
  <si>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</si>
  <si>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</si>
  <si>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</si>
  <si>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</si>
  <si>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</si>
  <si>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</si>
  <si>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</si>
  <si>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</si>
  <si>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</si>
  <si>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</si>
  <si>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</si>
  <si>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</si>
  <si>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</si>
  <si>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</si>
  <si>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</si>
  <si>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</si>
  <si>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</si>
  <si>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</si>
  <si>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</si>
  <si>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</si>
  <si>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</si>
  <si>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</si>
  <si>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</si>
  <si>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</si>
  <si>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</si>
  <si>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</si>
  <si>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</si>
  <si>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</si>
  <si>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</si>
  <si>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</si>
  <si>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</si>
  <si>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</si>
  <si>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</si>
  <si>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</si>
  <si>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</si>
  <si>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</si>
  <si>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</si>
  <si>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</si>
  <si>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</si>
  <si>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</si>
  <si>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</si>
  <si>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</si>
  <si>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</si>
  <si>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</si>
  <si>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</si>
  <si>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</si>
  <si>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</si>
  <si>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</si>
  <si>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</si>
  <si>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</si>
  <si>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</si>
  <si>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</si>
  <si>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</si>
  <si>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</si>
  <si>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</si>
  <si>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</si>
  <si>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</si>
  <si>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</si>
  <si>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</si>
  <si>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</si>
  <si>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</si>
  <si>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</si>
  <si>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</si>
  <si>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</si>
  <si>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</si>
  <si>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</si>
  <si>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</si>
  <si>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</si>
  <si>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</si>
  <si>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</si>
  <si>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</si>
  <si>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</si>
  <si>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</si>
  <si>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</si>
  <si>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</si>
  <si>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</si>
  <si>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</si>
  <si>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</si>
  <si>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</si>
  <si>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</si>
  <si>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</si>
  <si>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</si>
  <si>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</si>
  <si>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</si>
  <si>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</si>
  <si>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</si>
  <si>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</si>
  <si>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</si>
  <si>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</si>
  <si>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</si>
  <si>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</si>
  <si>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</si>
  <si>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</si>
  <si>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</si>
  <si>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</si>
  <si>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</si>
  <si>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</si>
  <si>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</si>
  <si>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</si>
  <si>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</si>
  <si>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</si>
  <si>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</si>
  <si>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</si>
  <si>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</si>
  <si>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</si>
  <si>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</si>
  <si>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</si>
  <si>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</si>
  <si>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</si>
  <si>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</si>
  <si>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</si>
  <si>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</si>
  <si>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</si>
  <si>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</si>
  <si>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</si>
  <si>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</si>
  <si>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</si>
  <si>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</si>
  <si>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</si>
  <si>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</si>
  <si>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</si>
  <si>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</si>
  <si>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</si>
  <si>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</si>
  <si>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</si>
  <si>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</si>
  <si>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</si>
  <si>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</si>
  <si>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</si>
  <si>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</si>
  <si>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</si>
  <si>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</si>
  <si>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</si>
  <si>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</si>
  <si>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</si>
  <si>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</si>
  <si>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</si>
  <si>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</si>
  <si>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</si>
  <si>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</si>
  <si>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</si>
  <si>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</si>
  <si>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</si>
  <si>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</si>
  <si>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</si>
  <si>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</si>
  <si>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</si>
  <si>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</si>
  <si>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</si>
  <si>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</si>
  <si>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</si>
  <si>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</si>
  <si>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</si>
  <si>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</si>
  <si>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</si>
  <si>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</si>
  <si>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</si>
  <si>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</si>
  <si>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</si>
  <si>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</si>
  <si>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</si>
  <si>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</si>
  <si>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</si>
  <si>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</si>
  <si>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</si>
  <si>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</si>
  <si>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</si>
  <si>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</si>
  <si>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</si>
  <si>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</si>
  <si>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</si>
  <si>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</si>
  <si>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</si>
  <si>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</si>
  <si>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</si>
  <si>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</si>
  <si>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</si>
  <si>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</si>
  <si>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</si>
  <si>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</si>
  <si>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</si>
  <si>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</si>
  <si>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</si>
  <si>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</si>
  <si>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</si>
  <si>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</si>
  <si>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</si>
  <si>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</si>
  <si>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</si>
  <si>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</si>
  <si>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</si>
  <si>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</si>
  <si>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</si>
  <si>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</si>
  <si>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</si>
  <si>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</si>
  <si>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</si>
  <si>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</si>
  <si>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</si>
  <si>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</si>
  <si>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</si>
  <si>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</si>
  <si>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</si>
  <si>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</si>
  <si>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</si>
  <si>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</si>
  <si>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</si>
  <si>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</si>
  <si>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</si>
  <si>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</si>
  <si>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</si>
  <si>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</si>
  <si>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</si>
  <si>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</si>
  <si>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</si>
  <si>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</si>
  <si>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</si>
  <si>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</si>
  <si>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</si>
  <si>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</si>
  <si>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</si>
  <si>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</si>
  <si>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</si>
  <si>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</si>
  <si>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</si>
  <si>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</si>
  <si>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</si>
  <si>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</si>
  <si>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</si>
  <si>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</si>
  <si>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</si>
  <si>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</si>
  <si>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</si>
  <si>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</si>
  <si>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</si>
  <si>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</si>
  <si>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</si>
  <si>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</si>
  <si>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</si>
  <si>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</si>
  <si>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</si>
  <si>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</si>
  <si>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</si>
  <si>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</si>
  <si>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</si>
  <si>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</si>
  <si>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</si>
  <si>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</si>
  <si>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</si>
  <si>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</si>
  <si>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</si>
  <si>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</si>
  <si>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</si>
  <si>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</si>
  <si>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</si>
  <si>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</si>
  <si>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</si>
  <si>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</si>
  <si>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</si>
  <si>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</si>
  <si>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</si>
  <si>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</si>
  <si>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</si>
  <si>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</si>
  <si>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</si>
  <si>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</si>
  <si>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</si>
  <si>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</si>
  <si>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</si>
  <si>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</si>
  <si>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</si>
  <si>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</si>
  <si>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</si>
  <si>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</si>
  <si>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</si>
  <si>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</si>
  <si>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</si>
  <si>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</si>
  <si>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</si>
  <si>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</si>
  <si>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</si>
  <si>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</si>
  <si>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</si>
  <si>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</si>
  <si>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</si>
  <si>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</si>
  <si>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</si>
  <si>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</si>
  <si>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</si>
  <si>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</si>
  <si>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</si>
  <si>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</si>
  <si>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</si>
  <si>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</si>
  <si>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</si>
  <si>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</si>
  <si>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</si>
  <si>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</si>
  <si>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</si>
  <si>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</si>
  <si>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</si>
  <si>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</si>
  <si>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</si>
  <si>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</si>
  <si>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</si>
  <si>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</si>
  <si>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</si>
  <si>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</si>
  <si>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</si>
  <si>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</si>
  <si>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</si>
  <si>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</si>
  <si>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</si>
  <si>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</si>
  <si>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</si>
  <si>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</si>
  <si>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</si>
  <si>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</si>
  <si>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</si>
  <si>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</si>
  <si>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</si>
  <si>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</si>
  <si>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</si>
  <si>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</si>
  <si>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</si>
  <si>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</si>
  <si>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</si>
  <si>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</si>
  <si>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</si>
  <si>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</si>
  <si>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</si>
  <si>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</si>
  <si>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</si>
  <si>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</si>
  <si>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</si>
  <si>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</si>
  <si>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</si>
  <si>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</si>
  <si>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</si>
  <si>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</si>
  <si>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</si>
  <si>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</si>
  <si>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</si>
  <si>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</si>
  <si>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</si>
  <si>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</si>
  <si>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</si>
  <si>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</si>
  <si>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</si>
  <si>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</si>
  <si>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</si>
  <si>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</si>
  <si>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</si>
  <si>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</si>
  <si>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</si>
  <si>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</si>
  <si>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</si>
  <si>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</si>
  <si>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</si>
  <si>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</si>
  <si>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</si>
  <si>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</si>
  <si>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</si>
  <si>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</si>
  <si>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</si>
  <si>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</si>
  <si>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</si>
  <si>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</si>
  <si>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</si>
  <si>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</si>
  <si>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</si>
  <si>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</si>
  <si>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</si>
  <si>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</si>
  <si>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</si>
  <si>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</si>
  <si>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</si>
  <si>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</si>
  <si>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</si>
  <si>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</si>
  <si>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</si>
  <si>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</si>
  <si>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</si>
  <si>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</si>
  <si>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</si>
  <si>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</si>
  <si>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</si>
  <si>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</si>
  <si>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</si>
  <si>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</si>
  <si>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</si>
  <si>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</si>
  <si>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</si>
  <si>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</si>
  <si>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</si>
  <si>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</si>
  <si>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</si>
  <si>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</si>
  <si>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</si>
  <si>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</si>
  <si>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</si>
  <si>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</si>
  <si>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</si>
  <si>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</si>
  <si>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</si>
  <si>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</si>
  <si>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</si>
  <si>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</si>
  <si>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</si>
  <si>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</si>
  <si>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</si>
  <si>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</si>
  <si>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</si>
  <si>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</si>
  <si>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</si>
  <si>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</si>
  <si>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</si>
  <si>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</si>
  <si>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</si>
  <si>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</si>
  <si>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</si>
  <si>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</si>
  <si>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</si>
  <si>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</si>
  <si>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</si>
  <si>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</si>
  <si>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</si>
  <si>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</si>
  <si>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</si>
  <si>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</si>
  <si>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</si>
  <si>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</si>
  <si>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</si>
  <si>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</si>
  <si>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</si>
  <si>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</si>
  <si>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</si>
  <si>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</si>
  <si>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</si>
  <si>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</si>
  <si>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</si>
  <si>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</si>
  <si>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</si>
  <si>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</si>
  <si>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</si>
  <si>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</si>
  <si>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</si>
  <si>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</si>
  <si>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</si>
  <si>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</si>
  <si>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</si>
  <si>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</si>
  <si>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</si>
  <si>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</si>
  <si>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</si>
  <si>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</si>
  <si>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</si>
  <si>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</si>
  <si>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</si>
  <si>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</si>
  <si>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</si>
  <si>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</si>
  <si>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</si>
  <si>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</si>
  <si>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</si>
  <si>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</si>
  <si>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</si>
  <si>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</si>
  <si>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</si>
  <si>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</si>
  <si>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</si>
  <si>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</si>
  <si>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</si>
  <si>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</si>
  <si>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</si>
  <si>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</si>
  <si>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</si>
  <si>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</si>
  <si>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</si>
  <si>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</si>
  <si>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</si>
  <si>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</si>
  <si>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</si>
  <si>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</si>
  <si>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</si>
  <si>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</si>
  <si>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</si>
  <si>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</si>
  <si>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</si>
  <si>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</si>
  <si>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</si>
  <si>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</si>
  <si>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</si>
  <si>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</si>
  <si>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</si>
  <si>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</si>
  <si>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</si>
  <si>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</si>
  <si>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</si>
  <si>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</si>
  <si>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</si>
  <si>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</si>
  <si>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</si>
  <si>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</si>
  <si>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</si>
  <si>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</si>
  <si>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</si>
  <si>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</si>
  <si>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</si>
  <si>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</si>
  <si>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</si>
  <si>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</si>
  <si>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</si>
  <si>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</si>
  <si>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</si>
  <si>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</si>
  <si>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</si>
  <si>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</si>
  <si>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</si>
  <si>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</si>
  <si>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</si>
  <si>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</si>
  <si>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</si>
  <si>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</si>
  <si>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</si>
  <si>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</si>
  <si>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</si>
  <si>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</si>
  <si>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</si>
  <si>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</si>
  <si>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</si>
  <si>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</si>
  <si>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</si>
  <si>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</si>
  <si>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</si>
  <si>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</si>
  <si>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</si>
  <si>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</si>
  <si>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</si>
  <si>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</si>
  <si>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</si>
  <si>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</si>
  <si>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</si>
  <si>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</si>
  <si>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</si>
  <si>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</si>
  <si>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</si>
  <si>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</si>
  <si>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</si>
  <si>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</si>
  <si>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</si>
  <si>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</si>
  <si>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</si>
  <si>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</si>
  <si>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</si>
  <si>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</si>
  <si>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</si>
  <si>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</si>
  <si>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</si>
  <si>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</si>
  <si>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</si>
  <si>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</si>
  <si>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</si>
  <si>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</si>
  <si>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</si>
  <si>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</si>
  <si>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</si>
  <si>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</si>
  <si>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</si>
  <si>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</si>
  <si>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</si>
  <si>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</si>
  <si>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</si>
  <si>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</si>
  <si>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</si>
  <si>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</si>
  <si>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</si>
  <si>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</si>
  <si>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</si>
  <si>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</si>
  <si>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</si>
  <si>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</si>
  <si>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</si>
  <si>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</si>
  <si>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</si>
  <si>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</si>
  <si>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</si>
  <si>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</si>
  <si>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</si>
  <si>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</si>
  <si>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</si>
  <si>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</si>
  <si>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</si>
  <si>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</si>
  <si>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</si>
  <si>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</si>
  <si>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</si>
  <si>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</si>
  <si>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</si>
  <si>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</si>
  <si>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</si>
  <si>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</si>
  <si>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</si>
  <si>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</si>
  <si>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</si>
  <si>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</si>
  <si>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</si>
  <si>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</si>
  <si>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</si>
  <si>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</si>
  <si>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</si>
  <si>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</si>
  <si>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</si>
  <si>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</si>
  <si>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</si>
  <si>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</si>
  <si>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</si>
  <si>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</si>
  <si>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</si>
  <si>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</si>
  <si>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</si>
  <si>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</si>
  <si>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</si>
  <si>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</si>
  <si>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</si>
  <si>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</si>
  <si>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</si>
  <si>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</si>
  <si>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</si>
  <si>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</si>
  <si>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</si>
  <si>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</si>
  <si>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</si>
  <si>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</si>
  <si>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</si>
  <si>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</si>
  <si>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</si>
  <si>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</si>
  <si>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</si>
  <si>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</si>
  <si>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</si>
  <si>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</si>
  <si>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</si>
  <si>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</si>
  <si>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</si>
  <si>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</si>
  <si>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</si>
  <si>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</si>
  <si>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</si>
  <si>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</si>
  <si>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</si>
  <si>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</si>
  <si>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</si>
  <si>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</si>
  <si>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</si>
  <si>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</si>
  <si>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</si>
  <si>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</si>
  <si>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</si>
  <si>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</si>
  <si>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</si>
  <si>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</si>
  <si>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</si>
  <si>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</si>
  <si>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</si>
  <si>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</si>
  <si>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</si>
  <si>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</si>
  <si>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</si>
  <si>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</si>
  <si>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</si>
  <si>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</si>
  <si>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</si>
  <si>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</si>
  <si>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</si>
  <si>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</si>
  <si>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</si>
  <si>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</si>
  <si>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</si>
  <si>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</si>
  <si>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</si>
  <si>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</si>
  <si>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</si>
  <si>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</si>
  <si>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</si>
  <si>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</si>
  <si>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</si>
  <si>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</si>
  <si>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</si>
  <si>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</si>
  <si>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</si>
  <si>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</si>
  <si>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</si>
  <si>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</si>
  <si>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</si>
  <si>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</si>
  <si>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</si>
  <si>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</si>
  <si>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</si>
  <si>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</si>
  <si>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</si>
  <si>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</si>
  <si>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</si>
  <si>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</si>
  <si>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</si>
  <si>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</si>
  <si>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</si>
  <si>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</si>
  <si>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</si>
  <si>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</si>
  <si>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</si>
  <si>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</si>
  <si>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</si>
  <si>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</si>
  <si>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</si>
  <si>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</si>
  <si>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</si>
  <si>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</si>
  <si>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</si>
  <si>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</si>
  <si>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</si>
  <si>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</si>
  <si>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</si>
  <si>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</si>
  <si>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</si>
  <si>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</si>
  <si>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</si>
  <si>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</si>
  <si>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</si>
  <si>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</si>
  <si>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</si>
  <si>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</si>
  <si>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</si>
  <si>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</si>
  <si>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</si>
  <si>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</si>
  <si>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</si>
  <si>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</si>
  <si>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</si>
  <si>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</si>
  <si>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</si>
  <si>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</si>
  <si>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</si>
  <si>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</si>
  <si>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</si>
  <si>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</si>
  <si>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</si>
  <si>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</si>
  <si>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</si>
  <si>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</si>
  <si>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</si>
  <si>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</si>
  <si>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</si>
  <si>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</si>
  <si>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</si>
  <si>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</si>
  <si>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</si>
  <si>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</si>
  <si>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</si>
  <si>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</si>
  <si>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</si>
  <si>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</si>
  <si>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</si>
  <si>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</si>
  <si>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</si>
  <si>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</si>
  <si>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</si>
  <si>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</si>
  <si>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</si>
  <si>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</si>
  <si>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</si>
  <si>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</si>
  <si>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</si>
  <si>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</si>
  <si>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</si>
  <si>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</si>
  <si>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</si>
  <si>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</si>
  <si>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</si>
  <si>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</si>
  <si>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</si>
  <si>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</si>
  <si>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</si>
  <si>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</si>
  <si>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</si>
  <si>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</si>
  <si>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</si>
  <si>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</si>
  <si>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</si>
  <si>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</si>
  <si>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</si>
  <si>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</si>
  <si>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</si>
  <si>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</si>
  <si>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</si>
  <si>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</si>
  <si>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</si>
  <si>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</si>
  <si>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</si>
  <si>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</si>
  <si>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</si>
  <si>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</si>
  <si>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</si>
  <si>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</si>
  <si>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</si>
  <si>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</si>
  <si>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</si>
  <si>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</si>
  <si>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</si>
  <si>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</si>
  <si>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</si>
  <si>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</si>
  <si>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</si>
  <si>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</si>
  <si>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</si>
  <si>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</si>
  <si>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</si>
  <si>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</si>
  <si>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</si>
  <si>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</si>
  <si>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</si>
  <si>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</si>
  <si>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</si>
  <si>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</si>
  <si>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</si>
  <si>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</si>
  <si>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</si>
  <si>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</si>
  <si>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</si>
  <si>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</si>
  <si>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</si>
  <si>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</si>
  <si>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</si>
  <si>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</si>
  <si>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</si>
  <si>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</si>
  <si>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</si>
  <si>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</si>
  <si>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</si>
  <si>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</si>
  <si>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</si>
  <si>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</si>
  <si>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</si>
  <si>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</si>
  <si>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</si>
  <si>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</si>
  <si>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</si>
  <si>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</si>
  <si>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</si>
  <si>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</si>
  <si>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</si>
  <si>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</si>
  <si>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</si>
  <si>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</si>
  <si>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</si>
  <si>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</si>
  <si>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</si>
  <si>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</si>
  <si>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</si>
  <si>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</si>
  <si>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</si>
  <si>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</si>
  <si>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</si>
  <si>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</si>
  <si>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</si>
  <si>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</si>
  <si>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</si>
  <si>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</si>
  <si>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</si>
  <si>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</si>
  <si>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</si>
  <si>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</si>
  <si>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</si>
  <si>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</si>
  <si>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</si>
  <si>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</si>
  <si>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</si>
  <si>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</si>
  <si>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</si>
  <si>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</si>
  <si>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</si>
  <si>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</si>
  <si>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</si>
  <si>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</si>
  <si>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</si>
  <si>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</si>
  <si>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</si>
  <si>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</si>
  <si>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</si>
  <si>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</si>
  <si>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</si>
  <si>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</si>
  <si>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</si>
  <si>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</si>
  <si>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</si>
  <si>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</si>
  <si>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</si>
  <si>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</si>
  <si>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</si>
  <si>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</si>
  <si>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</si>
  <si>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</si>
  <si>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</si>
  <si>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</si>
  <si>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</si>
  <si>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</si>
  <si>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</si>
  <si>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</si>
  <si>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</si>
  <si>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</si>
  <si>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</si>
  <si>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</si>
  <si>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</si>
  <si>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</si>
  <si>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</si>
  <si>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</si>
  <si>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</si>
  <si>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</si>
  <si>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</si>
  <si>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</si>
  <si>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</si>
  <si>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</si>
  <si>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</si>
  <si>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</si>
  <si>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</si>
  <si>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</si>
  <si>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</si>
  <si>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</si>
  <si>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</si>
  <si>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</si>
  <si>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</si>
  <si>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</si>
  <si>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</si>
  <si>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</si>
  <si>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</si>
  <si>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</si>
  <si>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</si>
  <si>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</si>
  <si>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</si>
  <si>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</si>
  <si>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</si>
  <si>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</si>
  <si>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</si>
  <si>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</si>
  <si>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</si>
  <si>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</si>
  <si>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</si>
  <si>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</si>
  <si>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</si>
  <si>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</si>
  <si>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</si>
  <si>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</si>
  <si>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</si>
  <si>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</si>
  <si>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</si>
  <si>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</si>
  <si>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</si>
  <si>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</si>
  <si>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</si>
  <si>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</si>
  <si>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</si>
  <si>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</si>
  <si>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</si>
  <si>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</si>
  <si>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</si>
  <si>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</si>
  <si>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</si>
  <si>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</si>
  <si>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</si>
  <si>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</si>
  <si>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</si>
  <si>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</si>
  <si>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</si>
  <si>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</si>
  <si>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</si>
  <si>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</si>
  <si>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</si>
  <si>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</si>
  <si>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</si>
  <si>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</si>
  <si>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</si>
  <si>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</si>
  <si>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</si>
  <si>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</si>
  <si>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</si>
  <si>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</si>
  <si>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</si>
  <si>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</si>
  <si>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</si>
  <si>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</si>
  <si>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</si>
  <si>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</si>
  <si>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</si>
  <si>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</si>
  <si>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</si>
  <si>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</si>
  <si>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</si>
  <si>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</si>
  <si>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</si>
  <si>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</si>
  <si>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</si>
  <si>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</si>
  <si>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</si>
  <si>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</si>
  <si>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</si>
  <si>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</si>
  <si>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</si>
  <si>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</si>
  <si>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</si>
  <si>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</si>
  <si>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</si>
  <si>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</si>
  <si>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</si>
  <si>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</si>
  <si>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</si>
  <si>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</si>
  <si>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</si>
  <si>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</si>
  <si>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</si>
  <si>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</si>
  <si>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</si>
  <si>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</si>
  <si>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</si>
  <si>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</si>
  <si>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</si>
  <si>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</si>
  <si>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</si>
  <si>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</si>
  <si>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</si>
  <si>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</si>
  <si>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</si>
  <si>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</si>
  <si>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</si>
  <si>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</si>
  <si>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</si>
  <si>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</si>
  <si>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</si>
  <si>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</si>
  <si>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</si>
  <si>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</si>
  <si>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</si>
  <si>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</si>
  <si>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</si>
  <si>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</si>
  <si>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</si>
  <si>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</si>
  <si>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</si>
  <si>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</si>
  <si>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</si>
  <si>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</si>
  <si>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</si>
  <si>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</si>
  <si>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</si>
  <si>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</si>
  <si>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</si>
  <si>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</si>
  <si>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</si>
  <si>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</si>
  <si>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</si>
  <si>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</si>
  <si>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</si>
  <si>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</si>
  <si>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</si>
  <si>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</si>
  <si>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</si>
  <si>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</si>
  <si>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</si>
  <si>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</si>
  <si>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</si>
  <si>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</si>
  <si>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</si>
  <si>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</si>
  <si>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</si>
  <si>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</si>
  <si>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</si>
  <si>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</si>
  <si>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</si>
  <si>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</si>
  <si>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</si>
  <si>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</si>
  <si>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</si>
  <si>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</si>
  <si>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</si>
  <si>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</si>
  <si>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</si>
  <si>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</si>
  <si>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</si>
  <si>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</si>
  <si>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</si>
  <si>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</si>
  <si>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</si>
  <si>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</si>
  <si>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</si>
  <si>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</si>
  <si>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</si>
  <si>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</si>
  <si>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</si>
  <si>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</si>
  <si>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</si>
  <si>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</si>
  <si>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</si>
  <si>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</si>
  <si>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</si>
  <si>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</si>
  <si>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</si>
  <si>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</si>
  <si>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</si>
  <si>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</si>
  <si>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</si>
  <si>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</si>
  <si>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</si>
  <si>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</si>
  <si>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</si>
  <si>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</si>
  <si>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</si>
  <si>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</si>
  <si>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</si>
  <si>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</si>
  <si>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</si>
  <si>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</si>
  <si>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</si>
  <si>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</si>
  <si>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</si>
  <si>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</si>
  <si>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</si>
  <si>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</si>
  <si>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</si>
  <si>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</si>
  <si>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</si>
  <si>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</si>
  <si>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</si>
  <si>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</si>
  <si>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</si>
  <si>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</si>
  <si>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</si>
  <si>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</si>
  <si>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</si>
  <si>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</si>
  <si>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</si>
  <si>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</si>
  <si>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</si>
  <si>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</si>
  <si>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</si>
  <si>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</si>
  <si>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</si>
  <si>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</si>
  <si>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</si>
  <si>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</si>
  <si>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</si>
  <si>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</si>
  <si>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</si>
  <si>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</si>
  <si>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</si>
  <si>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</si>
  <si>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</si>
  <si>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</si>
  <si>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</si>
  <si>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</si>
  <si>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</si>
  <si>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</si>
  <si>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</si>
  <si>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</si>
  <si>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</si>
  <si>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</si>
  <si>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</si>
  <si>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</si>
  <si>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</si>
  <si>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</si>
  <si>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</si>
  <si>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</si>
  <si>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</si>
  <si>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</si>
  <si>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</si>
  <si>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</si>
  <si>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</si>
  <si>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</si>
  <si>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</si>
  <si>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</si>
  <si>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</si>
  <si>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</si>
  <si>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</si>
  <si>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</si>
  <si>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</si>
  <si>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</si>
  <si>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</si>
  <si>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</si>
  <si>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</si>
  <si>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</si>
  <si>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</si>
  <si>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</si>
  <si>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</si>
  <si>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</si>
  <si>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</si>
  <si>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</si>
  <si>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</si>
  <si>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</si>
  <si>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</si>
  <si>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</si>
  <si>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</si>
  <si>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</si>
  <si>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</si>
  <si>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</si>
  <si>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</si>
  <si>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</si>
  <si>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</si>
  <si>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</si>
  <si>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</si>
  <si>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</si>
  <si>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</si>
  <si>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</si>
  <si>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</si>
  <si>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</si>
  <si>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</si>
  <si>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</si>
  <si>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</si>
  <si>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</si>
  <si>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</si>
  <si>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</si>
  <si>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</si>
  <si>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</si>
  <si>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</si>
  <si>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</si>
  <si>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</si>
  <si>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</si>
  <si>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</si>
  <si>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</si>
  <si>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</si>
  <si>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</si>
  <si>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</si>
  <si>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</si>
  <si>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</si>
  <si>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</si>
  <si>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</si>
  <si>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</si>
  <si>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</si>
  <si>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</si>
  <si>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</si>
  <si>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</si>
  <si>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</si>
  <si>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</si>
  <si>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</si>
  <si>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</si>
  <si>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</si>
  <si>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</si>
  <si>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</si>
  <si>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</si>
  <si>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</si>
  <si>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</si>
  <si>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</si>
  <si>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</si>
  <si>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</si>
  <si>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</si>
  <si>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</si>
  <si>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</si>
  <si>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</si>
  <si>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</si>
  <si>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</si>
  <si>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</si>
  <si>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</si>
  <si>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</si>
  <si>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</si>
  <si>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</si>
  <si>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</si>
  <si>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</si>
  <si>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</si>
  <si>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</si>
  <si>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</si>
  <si>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</si>
  <si>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</si>
  <si>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</si>
  <si>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</si>
  <si>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</si>
  <si>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</si>
  <si>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</si>
  <si>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</si>
  <si>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</si>
  <si>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</si>
  <si>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</si>
  <si>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</si>
  <si>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</si>
  <si>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</si>
  <si>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</si>
  <si>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</si>
  <si>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</si>
  <si>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</si>
  <si>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</si>
  <si>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</si>
  <si>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</si>
  <si>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</si>
  <si>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</si>
  <si>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</si>
  <si>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</si>
  <si>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</si>
  <si>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</si>
  <si>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</si>
  <si>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</si>
  <si>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</si>
  <si>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</si>
  <si>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</si>
  <si>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</si>
  <si>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</si>
  <si>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</si>
  <si>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</si>
  <si>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</si>
  <si>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</si>
  <si>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</si>
  <si>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</si>
  <si>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</si>
  <si>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</si>
  <si>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</si>
  <si>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</si>
  <si>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</si>
  <si>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</si>
  <si>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</si>
  <si>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</si>
  <si>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</si>
  <si>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</si>
  <si>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</si>
  <si>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</si>
  <si>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</si>
  <si>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</si>
  <si>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</si>
  <si>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</si>
  <si>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</si>
  <si>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</si>
  <si>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</si>
  <si>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</si>
  <si>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</si>
  <si>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</si>
  <si>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</si>
  <si>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</si>
  <si>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</si>
  <si>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</si>
  <si>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</si>
  <si>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</si>
  <si>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</si>
  <si>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</si>
  <si>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</si>
  <si>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</si>
  <si>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</si>
  <si>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</si>
  <si>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</si>
  <si>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</si>
  <si>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</si>
  <si>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</si>
  <si>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</si>
  <si>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</si>
  <si>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</si>
  <si>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</si>
  <si>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</si>
  <si>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</si>
  <si>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</si>
  <si>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</si>
  <si>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</si>
  <si>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</si>
  <si>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</si>
  <si>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</si>
  <si>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</si>
  <si>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</si>
  <si>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</si>
  <si>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</si>
  <si>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</si>
  <si>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</si>
  <si>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</si>
  <si>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</si>
  <si>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</si>
  <si>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</si>
  <si>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</si>
  <si>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</si>
  <si>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</si>
  <si>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</si>
  <si>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</si>
  <si>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</si>
  <si>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</si>
  <si>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</si>
  <si>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</si>
  <si>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</si>
  <si>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</si>
  <si>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</si>
  <si>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</si>
  <si>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</si>
  <si>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</si>
  <si>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</si>
  <si>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</si>
  <si>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</si>
  <si>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</si>
  <si>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</si>
  <si>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</si>
  <si>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</si>
  <si>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</si>
  <si>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</si>
  <si>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</si>
  <si>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</si>
  <si>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</si>
  <si>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</si>
  <si>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</si>
  <si>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</si>
  <si>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</si>
  <si>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</si>
  <si>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</si>
  <si>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</si>
  <si>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</si>
  <si>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</si>
  <si>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</si>
  <si>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</si>
  <si>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</si>
  <si>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</si>
  <si>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</si>
  <si>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</si>
  <si>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</si>
  <si>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</si>
  <si>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</si>
  <si>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</si>
  <si>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</si>
  <si>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</si>
  <si>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</si>
  <si>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</si>
  <si>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</si>
  <si>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</si>
  <si>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</si>
  <si>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</si>
  <si>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</si>
  <si>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</si>
  <si>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</si>
  <si>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</si>
  <si>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</si>
  <si>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</si>
  <si>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</si>
  <si>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</si>
  <si>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</si>
  <si>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</si>
  <si>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</si>
  <si>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</si>
  <si>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</si>
  <si>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</si>
  <si>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</si>
  <si>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</si>
  <si>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</si>
  <si>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</si>
  <si>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</si>
  <si>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</si>
  <si>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</si>
  <si>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</si>
  <si>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</si>
  <si>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</si>
  <si>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</si>
  <si>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</si>
  <si>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</si>
  <si>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</si>
  <si>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</si>
  <si>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</si>
  <si>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</si>
  <si>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</si>
  <si>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</si>
  <si>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</si>
  <si>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</si>
  <si>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</si>
  <si>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</si>
  <si>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</si>
  <si>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</si>
  <si>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</si>
  <si>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</si>
  <si>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</si>
  <si>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</si>
  <si>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</si>
  <si>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</si>
  <si>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</si>
  <si>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</si>
  <si>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</si>
  <si>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</si>
  <si>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</si>
  <si>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</si>
  <si>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</si>
  <si>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</si>
  <si>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</si>
  <si>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</si>
  <si>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</si>
  <si>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</si>
  <si>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</si>
  <si>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</si>
  <si>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</si>
  <si>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</si>
  <si>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</si>
  <si>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</si>
  <si>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</si>
  <si>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</si>
  <si>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</si>
  <si>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</si>
  <si>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</si>
  <si>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</si>
  <si>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</si>
  <si>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</si>
  <si>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</si>
  <si>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</si>
  <si>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</si>
  <si>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</si>
  <si>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</si>
  <si>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</si>
  <si>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</si>
  <si>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</si>
  <si>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</si>
  <si>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</si>
  <si>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</si>
  <si>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</si>
  <si>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</si>
  <si>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</si>
  <si>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</si>
  <si>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</si>
  <si>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</si>
  <si>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</si>
  <si>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</si>
  <si>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</si>
  <si>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</si>
  <si>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</si>
  <si>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</si>
  <si>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</si>
  <si>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</si>
  <si>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</si>
  <si>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</si>
  <si>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</si>
  <si>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</si>
  <si>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</si>
  <si>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</si>
  <si>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</si>
  <si>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</si>
  <si>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</si>
  <si>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</si>
  <si>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</si>
  <si>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</si>
  <si>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</si>
  <si>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</si>
  <si>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</si>
  <si>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</si>
  <si>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</si>
  <si>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</si>
  <si>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</si>
  <si>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</si>
  <si>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</si>
  <si>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</si>
  <si>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</si>
  <si>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</si>
  <si>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</si>
  <si>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</si>
  <si>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</si>
  <si>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</si>
  <si>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</si>
  <si>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</si>
  <si>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</si>
  <si>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</si>
  <si>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</si>
  <si>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</si>
  <si>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</si>
  <si>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</si>
  <si>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</si>
  <si>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</si>
  <si>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</si>
  <si>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</si>
  <si>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</si>
  <si>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</si>
  <si>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</si>
  <si>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</si>
  <si>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</si>
  <si>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</si>
  <si>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</si>
  <si>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</si>
  <si>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</si>
  <si>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</si>
  <si>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</si>
  <si>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</si>
  <si>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</si>
  <si>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</si>
  <si>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</si>
  <si>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</si>
  <si>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</si>
  <si>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</si>
  <si>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</si>
  <si>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</si>
  <si>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</si>
  <si>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</si>
  <si>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</si>
  <si>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</si>
  <si>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</si>
  <si>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</si>
  <si>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</si>
  <si>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</si>
  <si>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</si>
  <si>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</si>
  <si>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</si>
  <si>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</si>
  <si>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</si>
  <si>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</si>
  <si>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</si>
  <si>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</si>
  <si>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</si>
  <si>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</si>
  <si>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</si>
  <si>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</si>
  <si>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</si>
  <si>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</si>
  <si>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</si>
  <si>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</si>
  <si>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</si>
  <si>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</si>
  <si>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</si>
  <si>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</si>
  <si>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</si>
  <si>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</si>
  <si>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</si>
  <si>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</si>
  <si>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</si>
  <si>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</si>
  <si>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</si>
  <si>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</si>
  <si>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</si>
  <si>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</si>
  <si>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</si>
  <si>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</si>
  <si>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</si>
  <si>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</si>
  <si>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</si>
  <si>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</si>
  <si>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</si>
  <si>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</si>
  <si>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</si>
  <si>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</si>
  <si>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</si>
  <si>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</si>
  <si>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</si>
  <si>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</si>
  <si>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</si>
  <si>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</si>
  <si>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</si>
  <si>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</si>
  <si>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</si>
  <si>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</si>
  <si>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</si>
  <si>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</si>
  <si>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</si>
  <si>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</si>
  <si>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</si>
  <si>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</si>
  <si>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</si>
  <si>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</si>
  <si>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</si>
  <si>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</si>
  <si>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</si>
  <si>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</si>
  <si>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</si>
  <si>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</si>
  <si>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</si>
  <si>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</si>
  <si>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</si>
  <si>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</si>
  <si>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</si>
  <si>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</si>
  <si>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</si>
  <si>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</si>
  <si>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</si>
  <si>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</si>
  <si>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</si>
  <si>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</si>
  <si>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</si>
  <si>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</si>
  <si>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</si>
  <si>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</si>
  <si>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</si>
  <si>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</si>
  <si>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</si>
  <si>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</si>
  <si>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</si>
  <si>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</si>
  <si>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</si>
  <si>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</si>
  <si>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</si>
  <si>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</si>
  <si>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</si>
  <si>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</si>
  <si>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</si>
  <si>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</si>
  <si>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</si>
  <si>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</si>
  <si>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</si>
  <si>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</si>
  <si>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</si>
  <si>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</si>
  <si>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</si>
  <si>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</si>
  <si>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</si>
  <si>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</si>
  <si>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</si>
  <si>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</si>
  <si>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</si>
  <si>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</si>
  <si>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</si>
  <si>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</si>
  <si>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</si>
  <si>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</si>
  <si>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</si>
  <si>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</si>
  <si>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</si>
  <si>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</si>
  <si>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</si>
  <si>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</si>
  <si>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</si>
  <si>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</si>
  <si>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</si>
  <si>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</si>
  <si>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</si>
  <si>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</si>
  <si>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</si>
  <si>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</si>
  <si>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</si>
  <si>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</si>
  <si>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</si>
  <si>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</si>
  <si>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</si>
  <si>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</si>
  <si>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</si>
  <si>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</si>
  <si>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</si>
  <si>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</si>
  <si>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</si>
  <si>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</si>
  <si>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</si>
  <si>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</si>
  <si>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</si>
  <si>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</si>
  <si>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</si>
  <si>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</si>
  <si>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</si>
  <si>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</si>
  <si>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</si>
  <si>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</si>
  <si>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</si>
  <si>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</si>
  <si>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</si>
  <si>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</si>
  <si>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</si>
  <si>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</si>
  <si>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</si>
  <si>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</si>
  <si>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</si>
  <si>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</si>
  <si>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</si>
  <si>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</si>
  <si>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</si>
  <si>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</si>
  <si>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</si>
  <si>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</si>
  <si>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</si>
  <si>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</si>
  <si>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</si>
  <si>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</si>
  <si>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</si>
  <si>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</si>
  <si>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</si>
  <si>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</si>
  <si>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</si>
  <si>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</si>
  <si>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</si>
  <si>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</si>
  <si>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</si>
  <si>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</si>
  <si>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</si>
  <si>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</si>
  <si>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</si>
  <si>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</si>
  <si>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</si>
  <si>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</si>
  <si>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</si>
  <si>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</si>
  <si>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</si>
  <si>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</si>
  <si>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</si>
  <si>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</si>
  <si>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</si>
  <si>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</si>
  <si>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</si>
  <si>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</si>
  <si>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</si>
  <si>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</si>
  <si>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</si>
  <si>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</si>
  <si>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</si>
  <si>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</si>
  <si>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</si>
  <si>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</si>
  <si>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</si>
  <si>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</si>
  <si>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</si>
  <si>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</si>
  <si>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</si>
  <si>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</si>
  <si>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</si>
  <si>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</si>
  <si>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</si>
  <si>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</si>
  <si>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</si>
  <si>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</si>
  <si>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</si>
  <si>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</si>
  <si>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</si>
  <si>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</si>
  <si>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</si>
  <si>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</si>
  <si>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</si>
  <si>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</si>
  <si>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</si>
  <si>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</si>
  <si>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</si>
  <si>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</si>
  <si>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</si>
  <si>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</si>
  <si>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</si>
  <si>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</si>
  <si>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</si>
  <si>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</si>
  <si>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</si>
  <si>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</si>
  <si>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</si>
  <si>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</si>
  <si>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</si>
  <si>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</si>
  <si>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</si>
  <si>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</si>
  <si>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</si>
  <si>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</si>
  <si>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</si>
  <si>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</si>
  <si>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</si>
  <si>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</si>
  <si>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</si>
  <si>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</si>
  <si>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</si>
  <si>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</si>
  <si>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</si>
  <si>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</si>
  <si>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</si>
  <si>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</si>
  <si>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</si>
  <si>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</si>
  <si>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</si>
  <si>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</si>
  <si>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</si>
  <si>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</si>
  <si>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</si>
  <si>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</si>
  <si>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</si>
  <si>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</si>
  <si>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</si>
  <si>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</si>
  <si>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</si>
  <si>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</si>
  <si>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</si>
  <si>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</si>
  <si>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</si>
  <si>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</si>
  <si>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</si>
  <si>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</si>
  <si>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</si>
  <si>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</si>
  <si>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</si>
  <si>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</si>
  <si>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</si>
  <si>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</si>
  <si>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</si>
  <si>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</si>
  <si>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</si>
  <si>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</si>
  <si>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</si>
  <si>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</si>
  <si>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</si>
  <si>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</si>
  <si>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</si>
  <si>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</si>
  <si>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</si>
  <si>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</si>
  <si>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</si>
  <si>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</si>
  <si>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</si>
  <si>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</si>
  <si>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</si>
  <si>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</si>
  <si>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</si>
  <si>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</si>
  <si>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</si>
  <si>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</si>
  <si>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</si>
  <si>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</si>
  <si>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</si>
  <si>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</si>
  <si>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</si>
  <si>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</si>
  <si>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</si>
  <si>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</si>
  <si>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</si>
  <si>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</si>
  <si>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</si>
  <si>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</si>
  <si>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</si>
  <si>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</si>
  <si>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</si>
  <si>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</si>
  <si>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</si>
  <si>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</si>
  <si>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</si>
  <si>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</si>
  <si>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</si>
  <si>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</si>
  <si>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</si>
  <si>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</si>
  <si>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</si>
  <si>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</si>
  <si>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</si>
  <si>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</si>
  <si>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</si>
  <si>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</si>
  <si>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</si>
  <si>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</si>
  <si>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</si>
  <si>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</si>
  <si>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</si>
  <si>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</si>
  <si>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</si>
  <si>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</si>
  <si>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</si>
  <si>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</si>
  <si>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</si>
  <si>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</si>
  <si>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</si>
  <si>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</si>
  <si>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</si>
  <si>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</si>
  <si>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</si>
  <si>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</si>
  <si>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</si>
  <si>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</si>
  <si>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</si>
  <si>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</si>
  <si>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</si>
  <si>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</si>
  <si>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</si>
  <si>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</si>
  <si>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</si>
  <si>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</si>
  <si>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</si>
  <si>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</si>
  <si>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</si>
  <si>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</si>
  <si>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</si>
  <si>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</si>
  <si>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</si>
  <si>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</si>
  <si>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</si>
  <si>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</si>
  <si>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</si>
  <si>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</si>
  <si>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</si>
  <si>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</si>
  <si>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</si>
  <si>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</si>
  <si>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</si>
  <si>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</si>
  <si>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</si>
  <si>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</si>
  <si>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</si>
  <si>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</si>
  <si>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</si>
  <si>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</si>
  <si>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</si>
  <si>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</si>
  <si>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</si>
  <si>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</si>
  <si>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</si>
  <si>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</si>
  <si>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</si>
  <si>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</si>
  <si>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</si>
  <si>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</si>
  <si>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</si>
  <si>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</si>
  <si>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</si>
  <si>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</si>
  <si>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</si>
  <si>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</si>
  <si>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</si>
  <si>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</si>
  <si>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</si>
  <si>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</si>
  <si>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</si>
  <si>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</si>
  <si>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</si>
  <si>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</si>
  <si>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</si>
  <si>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</si>
  <si>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</si>
  <si>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</si>
  <si>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</si>
  <si>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</si>
  <si>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</si>
  <si>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</si>
  <si>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</si>
  <si>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</si>
  <si>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</si>
  <si>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</si>
  <si>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</si>
  <si>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</si>
  <si>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</si>
  <si>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</si>
  <si>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</si>
  <si>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</si>
  <si>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</si>
  <si>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</si>
  <si>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</si>
  <si>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</si>
  <si>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</si>
  <si>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</si>
  <si>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</si>
  <si>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</si>
  <si>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</si>
  <si>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</si>
  <si>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</si>
  <si>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</si>
  <si>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</si>
  <si>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</si>
  <si>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</si>
  <si>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</si>
  <si>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</si>
  <si>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</si>
  <si>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</si>
  <si>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</si>
  <si>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</si>
  <si>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</si>
  <si>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</si>
  <si>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</si>
  <si>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</si>
  <si>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</si>
  <si>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</si>
  <si>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</si>
  <si>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</si>
  <si>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</si>
  <si>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</si>
  <si>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</si>
  <si>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</si>
  <si>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</si>
  <si>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</si>
  <si>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</si>
  <si>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</si>
  <si>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</si>
  <si>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</si>
  <si>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</si>
  <si>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</si>
  <si>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</si>
  <si>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</si>
  <si>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</si>
  <si>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</si>
  <si>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</si>
  <si>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</si>
  <si>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</si>
  <si>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</si>
  <si>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</si>
  <si>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</si>
  <si>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</si>
  <si>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</si>
  <si>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</si>
  <si>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</si>
  <si>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</si>
  <si>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</si>
  <si>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</si>
  <si>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</si>
  <si>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</si>
  <si>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</si>
  <si>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</si>
  <si>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</si>
  <si>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</si>
  <si>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</si>
  <si>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</si>
  <si>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</si>
  <si>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</si>
  <si>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</si>
  <si>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</si>
  <si>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</si>
  <si>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</si>
  <si>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</si>
  <si>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</si>
  <si>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</si>
  <si>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</si>
  <si>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</si>
  <si>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</si>
  <si>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</si>
  <si>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</si>
  <si>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</si>
  <si>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</si>
  <si>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</si>
  <si>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</si>
  <si>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</si>
  <si>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</si>
  <si>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</si>
  <si>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</si>
  <si>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</si>
  <si>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</si>
  <si>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</si>
  <si>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</si>
  <si>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</si>
  <si>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</si>
  <si>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</si>
  <si>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</si>
  <si>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</si>
  <si>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</si>
  <si>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</si>
  <si>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</si>
  <si>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</si>
  <si>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</si>
  <si>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</si>
  <si>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</si>
  <si>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</si>
  <si>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</si>
  <si>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</si>
  <si>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</si>
  <si>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</si>
  <si>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</si>
  <si>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</si>
  <si>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</si>
  <si>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</si>
  <si>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</si>
  <si>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</si>
  <si>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</si>
  <si>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</si>
  <si>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</si>
  <si>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</si>
  <si>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</si>
  <si>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</si>
  <si>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</si>
  <si>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</si>
  <si>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</si>
  <si>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</si>
  <si>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</si>
  <si>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</si>
  <si>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</si>
  <si>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</si>
  <si>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</si>
  <si>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</si>
  <si>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</si>
  <si>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</si>
  <si>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</si>
  <si>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</si>
  <si>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</si>
  <si>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</si>
  <si>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</si>
  <si>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</si>
  <si>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</si>
  <si>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</si>
  <si>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</si>
  <si>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</si>
  <si>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</si>
  <si>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</si>
  <si>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</si>
  <si>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</si>
  <si>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</si>
  <si>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</si>
  <si>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</si>
  <si>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</si>
  <si>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</si>
  <si>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</si>
  <si>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</si>
  <si>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</si>
  <si>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</si>
  <si>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</si>
  <si>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</si>
  <si>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</si>
  <si>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</si>
  <si>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</si>
  <si>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</si>
  <si>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</si>
  <si>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</si>
  <si>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</si>
  <si>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</si>
  <si>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</si>
  <si>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</si>
  <si>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</si>
  <si>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</si>
  <si>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</si>
  <si>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</si>
  <si>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</si>
  <si>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</si>
  <si>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</si>
  <si>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</si>
  <si>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</si>
  <si>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</si>
  <si>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</si>
  <si>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</si>
  <si>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</si>
  <si>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</si>
  <si>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</si>
  <si>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</si>
  <si>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</si>
  <si>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</si>
  <si>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</si>
  <si>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</si>
  <si>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</si>
  <si>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</si>
  <si>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</si>
  <si>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</si>
  <si>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</si>
  <si>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</si>
  <si>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</si>
  <si>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</si>
  <si>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</si>
  <si>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</si>
  <si>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</si>
  <si>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</si>
  <si>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</si>
  <si>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</si>
  <si>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</si>
  <si>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</si>
  <si>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</si>
  <si>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</si>
  <si>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</si>
  <si>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</si>
  <si>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</si>
  <si>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</si>
  <si>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</si>
  <si>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</si>
  <si>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</si>
  <si>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</si>
  <si>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</si>
  <si>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</si>
  <si>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</si>
  <si>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</si>
  <si>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</si>
  <si>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</si>
  <si>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</si>
  <si>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</si>
  <si>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</si>
  <si>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</si>
  <si>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</si>
  <si>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</si>
  <si>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</si>
  <si>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</si>
  <si>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</si>
  <si>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</si>
  <si>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</si>
  <si>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</si>
  <si>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</si>
  <si>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</si>
  <si>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</si>
  <si>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</si>
  <si>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</si>
  <si>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</si>
  <si>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</si>
  <si>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</si>
  <si>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</si>
  <si>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</si>
  <si>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</si>
  <si>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</si>
  <si>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</si>
  <si>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</si>
  <si>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</si>
  <si>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</si>
  <si>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</si>
  <si>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</si>
  <si>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</si>
  <si>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</si>
  <si>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</si>
  <si>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</si>
  <si>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</si>
  <si>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</si>
  <si>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</si>
  <si>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</si>
  <si>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</si>
  <si>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</si>
  <si>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</si>
  <si>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</si>
  <si>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</si>
  <si>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</si>
  <si>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</si>
  <si>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</si>
  <si>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</si>
  <si>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</si>
  <si>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</si>
  <si>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</si>
  <si>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</si>
  <si>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</si>
  <si>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</si>
  <si>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</si>
  <si>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</si>
  <si>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</si>
  <si>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</si>
  <si>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</si>
  <si>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</si>
  <si>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</si>
  <si>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</si>
  <si>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</si>
  <si>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</si>
  <si>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</si>
  <si>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</si>
  <si>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</si>
  <si>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</si>
  <si>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</si>
  <si>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</si>
  <si>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</si>
  <si>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</si>
  <si>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</si>
  <si>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</si>
  <si>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</si>
  <si>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</si>
  <si>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</si>
  <si>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</si>
  <si>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</si>
  <si>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</si>
  <si>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</si>
  <si>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</si>
  <si>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</si>
  <si>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</si>
  <si>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</si>
  <si>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</si>
  <si>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</si>
  <si>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</si>
  <si>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</si>
  <si>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</si>
  <si>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</si>
  <si>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</si>
  <si>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</si>
  <si>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</si>
  <si>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</si>
  <si>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</si>
  <si>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</si>
  <si>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</si>
  <si>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</si>
  <si>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</si>
  <si>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</si>
  <si>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</si>
  <si>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</si>
  <si>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</si>
  <si>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</si>
  <si>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</si>
  <si>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</si>
  <si>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</si>
  <si>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</si>
  <si>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</si>
  <si>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</si>
  <si>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</si>
  <si>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</si>
  <si>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</si>
  <si>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</si>
  <si>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</si>
  <si>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</si>
  <si>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</si>
  <si>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</si>
  <si>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</si>
  <si>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</si>
  <si>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</si>
  <si>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</si>
  <si>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</si>
  <si>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</si>
  <si>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</si>
  <si>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</si>
  <si>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</si>
  <si>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</si>
  <si>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</si>
  <si>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</si>
  <si>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</si>
  <si>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</si>
  <si>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</si>
  <si>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</si>
  <si>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</si>
  <si>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</si>
  <si>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</si>
  <si>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</si>
  <si>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</si>
  <si>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</si>
  <si>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</si>
  <si>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</si>
  <si>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</si>
  <si>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</si>
  <si>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</si>
  <si>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</si>
  <si>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</si>
  <si>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</si>
  <si>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</si>
  <si>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</si>
  <si>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</si>
  <si>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</si>
  <si>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</si>
  <si>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</si>
  <si>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</si>
  <si>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</si>
  <si>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</si>
  <si>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</si>
  <si>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</si>
  <si>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</si>
  <si>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</si>
  <si>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</si>
  <si>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</si>
  <si>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</si>
  <si>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</si>
  <si>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</si>
  <si>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</si>
  <si>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</si>
  <si>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</si>
  <si>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</si>
  <si>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</si>
  <si>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</si>
  <si>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</si>
  <si>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</si>
  <si>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</si>
  <si>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</si>
  <si>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</si>
  <si>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</si>
  <si>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</si>
  <si>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</si>
  <si>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</si>
  <si>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</si>
  <si>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</si>
  <si>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</si>
  <si>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</si>
  <si>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</si>
  <si>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</si>
  <si>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</si>
  <si>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</si>
  <si>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</si>
  <si>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</si>
  <si>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</si>
  <si>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</si>
  <si>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</si>
  <si>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</si>
  <si>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</si>
  <si>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</si>
  <si>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</si>
  <si>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</si>
  <si>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</si>
  <si>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</si>
  <si>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</si>
  <si>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</si>
  <si>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</si>
  <si>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</si>
  <si>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</si>
  <si>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</si>
  <si>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</si>
  <si>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</si>
  <si>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</si>
  <si>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</si>
  <si>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</si>
  <si>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</si>
  <si>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</si>
  <si>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</si>
  <si>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</si>
  <si>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</si>
  <si>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</si>
  <si>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</si>
  <si>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</si>
  <si>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</si>
  <si>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</si>
  <si>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</si>
  <si>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</si>
  <si>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</si>
  <si>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</si>
  <si>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</si>
  <si>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</si>
  <si>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</si>
  <si>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</si>
  <si>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</si>
  <si>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</si>
  <si>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</si>
  <si>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</si>
  <si>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</si>
  <si>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</si>
  <si>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</si>
  <si>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</si>
  <si>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</si>
  <si>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</si>
  <si>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</si>
  <si>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</si>
  <si>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</si>
  <si>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</si>
  <si>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</si>
  <si>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</si>
  <si>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</si>
  <si>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</si>
  <si>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</si>
  <si>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</si>
  <si>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</si>
  <si>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</si>
  <si>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</si>
  <si>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</si>
  <si>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</si>
  <si>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</si>
  <si>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</si>
  <si>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</si>
  <si>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</si>
  <si>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</si>
  <si>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</si>
  <si>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</si>
  <si>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</si>
  <si>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</si>
  <si>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</si>
  <si>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</si>
  <si>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</si>
  <si>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</si>
  <si>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</si>
  <si>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</si>
  <si>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</si>
  <si>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</si>
  <si>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</si>
  <si>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</si>
  <si>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</si>
  <si>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</si>
  <si>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</si>
  <si>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</si>
  <si>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</si>
  <si>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</si>
  <si>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</si>
  <si>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</si>
  <si>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</si>
  <si>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</si>
  <si>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</si>
  <si>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</si>
  <si>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</si>
  <si>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</si>
  <si>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</si>
  <si>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</si>
  <si>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</si>
  <si>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</si>
  <si>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</si>
  <si>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</si>
  <si>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</si>
  <si>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</si>
  <si>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</si>
  <si>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</si>
  <si>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</si>
  <si>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</si>
  <si>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</si>
  <si>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</si>
  <si>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</si>
  <si>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</si>
  <si>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</si>
  <si>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</si>
  <si>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</si>
  <si>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</si>
  <si>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</si>
  <si>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</si>
  <si>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</si>
  <si>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</si>
  <si>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</si>
  <si>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</si>
  <si>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</si>
  <si>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</si>
  <si>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</si>
  <si>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</si>
  <si>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</si>
  <si>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</si>
  <si>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</si>
  <si>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</si>
  <si>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</si>
  <si>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</si>
  <si>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</si>
  <si>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</si>
  <si>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</si>
  <si>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</si>
  <si>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</si>
  <si>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</si>
  <si>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</si>
  <si>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</si>
  <si>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</si>
  <si>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</si>
  <si>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</si>
  <si>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</si>
  <si>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</si>
  <si>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</si>
  <si>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</si>
  <si>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</si>
  <si>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</si>
  <si>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</si>
  <si>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</si>
  <si>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</si>
  <si>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</si>
  <si>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</si>
  <si>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</si>
  <si>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</si>
  <si>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</si>
  <si>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</si>
  <si>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</si>
  <si>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</si>
  <si>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</si>
  <si>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</si>
  <si>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</si>
  <si>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</si>
  <si>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</si>
  <si>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</si>
  <si>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</si>
  <si>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</si>
  <si>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</si>
  <si>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</si>
  <si>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</si>
  <si>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</si>
  <si>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</si>
  <si>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</si>
  <si>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</si>
  <si>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</si>
  <si>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</si>
  <si>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</si>
  <si>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</si>
  <si>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</si>
  <si>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</si>
  <si>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</si>
  <si>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</si>
  <si>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</si>
  <si>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</si>
  <si>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</si>
  <si>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</si>
  <si>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</si>
  <si>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</si>
  <si>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</si>
  <si>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</si>
  <si>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</si>
  <si>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</si>
  <si>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</si>
  <si>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</si>
  <si>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</si>
  <si>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</si>
  <si>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</si>
  <si>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</si>
  <si>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</si>
  <si>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</si>
  <si>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</si>
  <si>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</si>
  <si>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</si>
  <si>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</si>
  <si>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</si>
  <si>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</si>
  <si>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</si>
  <si>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</si>
  <si>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</si>
  <si>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</si>
  <si>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</si>
  <si>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</si>
  <si>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</si>
  <si>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</si>
  <si>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</si>
  <si>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</si>
  <si>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</si>
  <si>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</si>
  <si>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</si>
  <si>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</si>
  <si>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</si>
  <si>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</si>
  <si>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</si>
  <si>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</si>
  <si>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</si>
  <si>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</si>
  <si>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</si>
  <si>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</si>
  <si>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</si>
  <si>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</si>
  <si>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</si>
  <si>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</si>
  <si>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</si>
  <si>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</si>
  <si>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</si>
  <si>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</si>
  <si>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</si>
  <si>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</si>
  <si>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</si>
  <si>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</si>
  <si>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</si>
  <si>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</si>
  <si>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</si>
  <si>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</si>
  <si>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</si>
  <si>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</si>
  <si>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</si>
  <si>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</si>
  <si>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</si>
  <si>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</si>
  <si>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</si>
  <si>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</si>
  <si>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</si>
  <si>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</si>
  <si>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</si>
  <si>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</si>
  <si>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</si>
  <si>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</si>
  <si>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</si>
  <si>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</si>
  <si>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</si>
  <si>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</si>
  <si>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</si>
  <si>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</si>
  <si>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</si>
  <si>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</si>
  <si>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</si>
  <si>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</si>
  <si>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</si>
  <si>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</si>
  <si>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</si>
  <si>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</si>
  <si>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</si>
  <si>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</si>
  <si>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</si>
  <si>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</si>
  <si>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</si>
  <si>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</si>
  <si>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</si>
  <si>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</si>
  <si>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</si>
  <si>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</si>
  <si>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</si>
  <si>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</si>
  <si>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</si>
  <si>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</si>
  <si>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</si>
  <si>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</si>
  <si>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</si>
  <si>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</si>
  <si>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</si>
  <si>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</si>
  <si>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</si>
  <si>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</si>
  <si>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</si>
  <si>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</si>
  <si>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</si>
  <si>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</si>
  <si>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</si>
  <si>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</si>
  <si>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</si>
  <si>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</si>
  <si>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</si>
  <si>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</si>
  <si>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</si>
  <si>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</si>
  <si>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</si>
  <si>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</si>
  <si>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</si>
  <si>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</si>
  <si>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</si>
  <si>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</si>
  <si>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</si>
  <si>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</si>
  <si>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</si>
  <si>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</si>
  <si>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</si>
  <si>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</si>
  <si>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</si>
  <si>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</si>
  <si>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</si>
  <si>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</si>
  <si>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</si>
  <si>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</si>
  <si>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</si>
  <si>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</si>
  <si>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</si>
  <si>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</si>
  <si>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</si>
  <si>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</si>
  <si>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</si>
  <si>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</si>
  <si>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</si>
  <si>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</si>
  <si>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</si>
  <si>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</si>
  <si>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</si>
  <si>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</si>
  <si>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</si>
  <si>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</si>
  <si>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</si>
  <si>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</si>
  <si>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</si>
  <si>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</si>
  <si>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</si>
  <si>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</si>
  <si>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</si>
  <si>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</si>
  <si>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</si>
  <si>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</si>
  <si>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</si>
  <si>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</si>
  <si>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</si>
  <si>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</si>
  <si>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</si>
  <si>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</si>
  <si>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</si>
  <si>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</si>
  <si>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</si>
  <si>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</si>
  <si>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</si>
  <si>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</si>
  <si>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</si>
  <si>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</si>
  <si>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</si>
  <si>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</si>
  <si>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</si>
  <si>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</si>
  <si>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</si>
  <si>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</si>
  <si>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</si>
  <si>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</si>
  <si>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</si>
  <si>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</si>
  <si>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</si>
  <si>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</si>
  <si>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</si>
  <si>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</si>
  <si>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</si>
  <si>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</si>
  <si>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</si>
  <si>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</si>
  <si>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</si>
  <si>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</si>
  <si>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</si>
  <si>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</si>
  <si>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</si>
  <si>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</si>
  <si>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</si>
  <si>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</si>
  <si>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</si>
  <si>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</si>
  <si>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</si>
  <si>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</si>
  <si>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</si>
  <si>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</si>
  <si>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</si>
  <si>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</si>
  <si>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</si>
  <si>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</si>
  <si>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</si>
  <si>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</si>
  <si>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</si>
  <si>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</si>
  <si>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</si>
  <si>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</si>
  <si>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</si>
  <si>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</si>
  <si>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</si>
  <si>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</si>
  <si>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</si>
  <si>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</si>
  <si>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</si>
  <si>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</si>
  <si>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</si>
  <si>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</si>
  <si>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</si>
  <si>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</si>
  <si>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</si>
  <si>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</si>
  <si>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</si>
  <si>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</si>
  <si>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</si>
  <si>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</si>
  <si>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</si>
  <si>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</si>
  <si>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</si>
  <si>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</si>
  <si>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</si>
  <si>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</si>
  <si>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</si>
  <si>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</si>
  <si>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</si>
  <si>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</si>
  <si>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</si>
  <si>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</si>
  <si>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</si>
  <si>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</si>
  <si>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</si>
  <si>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</si>
  <si>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</si>
  <si>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</si>
  <si>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</si>
  <si>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</si>
  <si>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</si>
  <si>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</si>
  <si>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</si>
  <si>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</si>
  <si>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</si>
  <si>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</si>
  <si>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</si>
  <si>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</si>
  <si>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</si>
  <si>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</si>
  <si>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</si>
  <si>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</si>
  <si>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</si>
  <si>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</si>
  <si>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</si>
  <si>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</si>
  <si>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</si>
  <si>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</si>
  <si>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</si>
  <si>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</si>
  <si>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</si>
  <si>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</si>
  <si>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</si>
  <si>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</si>
  <si>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</si>
  <si>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</si>
  <si>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</si>
  <si>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</si>
  <si>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</si>
  <si>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</si>
  <si>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</si>
  <si>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</si>
  <si>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</si>
  <si>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</si>
  <si>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</si>
  <si>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</si>
  <si>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</si>
  <si>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</si>
  <si>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</si>
  <si>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</si>
  <si>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</si>
  <si>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</si>
  <si>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</si>
  <si>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</si>
  <si>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</si>
  <si>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</si>
  <si>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</si>
  <si>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</si>
  <si>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</si>
  <si>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</si>
  <si>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</si>
  <si>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</si>
  <si>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</si>
  <si>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</si>
  <si>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</si>
  <si>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</si>
  <si>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</si>
  <si>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</si>
  <si>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</si>
  <si>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</si>
  <si>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</si>
  <si>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</si>
  <si>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</si>
  <si>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</si>
  <si>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</si>
  <si>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</si>
  <si>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</si>
  <si>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</si>
  <si>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</si>
  <si>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</si>
  <si>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</si>
  <si>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</si>
  <si>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</si>
  <si>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</si>
  <si>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</si>
  <si>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</si>
  <si>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</si>
  <si>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</si>
  <si>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</si>
  <si>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</si>
  <si>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</si>
  <si>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</si>
  <si>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</si>
  <si>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</si>
  <si>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</si>
  <si>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</si>
  <si>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</si>
  <si>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</si>
  <si>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</si>
  <si>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</si>
  <si>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</si>
  <si>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</si>
  <si>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</si>
  <si>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</si>
  <si>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</si>
  <si>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</si>
  <si>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</si>
  <si>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</si>
  <si>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</si>
  <si>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</si>
  <si>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</si>
  <si>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</si>
  <si>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</si>
  <si>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</si>
  <si>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</si>
  <si>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</si>
  <si>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</si>
  <si>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</si>
  <si>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</si>
  <si>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</si>
  <si>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</si>
  <si>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</si>
  <si>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</si>
  <si>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</si>
  <si>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</si>
  <si>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</si>
  <si>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</si>
  <si>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</si>
  <si>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</si>
  <si>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</si>
  <si>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</si>
  <si>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</si>
  <si>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</si>
  <si>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</si>
  <si>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</si>
  <si>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</si>
  <si>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</si>
  <si>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</si>
  <si>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</si>
  <si>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</si>
  <si>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</si>
  <si>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</si>
  <si>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</si>
  <si>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</si>
  <si>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</si>
  <si>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</si>
  <si>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</si>
  <si>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</si>
  <si>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</si>
  <si>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</si>
  <si>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</si>
  <si>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</si>
  <si>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</si>
  <si>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</si>
  <si>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</si>
  <si>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</si>
  <si>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</si>
  <si>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</si>
  <si>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</si>
  <si>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</si>
  <si>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</si>
  <si>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</si>
  <si>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</si>
  <si>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</si>
  <si>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</si>
  <si>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</si>
  <si>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</si>
  <si>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</si>
  <si>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</si>
  <si>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</si>
  <si>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</si>
  <si>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</si>
  <si>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</si>
  <si>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</si>
  <si>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</si>
  <si>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</si>
  <si>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</si>
  <si>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</si>
  <si>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</si>
  <si>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</si>
  <si>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</si>
  <si>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</si>
  <si>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</si>
  <si>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</si>
  <si>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</si>
  <si>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</si>
  <si>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</si>
  <si>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</si>
  <si>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</si>
  <si>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</si>
  <si>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</si>
  <si>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</si>
  <si>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</si>
  <si>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</si>
  <si>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</si>
  <si>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</si>
  <si>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</si>
  <si>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</si>
  <si>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</si>
  <si>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</si>
  <si>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</si>
  <si>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</si>
  <si>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</si>
  <si>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</si>
  <si>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</si>
  <si>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</si>
  <si>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</si>
  <si>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</si>
  <si>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</si>
  <si>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</si>
  <si>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</si>
  <si>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</si>
  <si>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</si>
  <si>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</si>
  <si>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</si>
  <si>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</si>
  <si>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</si>
  <si>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</si>
  <si>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</si>
  <si>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</si>
  <si>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</si>
  <si>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</si>
  <si>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</si>
  <si>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</si>
  <si>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</si>
  <si>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</si>
  <si>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</si>
  <si>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</si>
  <si>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</si>
  <si>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</si>
  <si>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</si>
  <si>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</si>
  <si>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</si>
  <si>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</si>
  <si>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</si>
  <si>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</si>
  <si>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</si>
  <si>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</si>
  <si>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</si>
  <si>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</si>
  <si>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</si>
  <si>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</si>
  <si>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</si>
  <si>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</si>
  <si>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</si>
  <si>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</si>
  <si>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</si>
  <si>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</si>
  <si>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</si>
  <si>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</si>
  <si>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</si>
  <si>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</si>
  <si>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</si>
  <si>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</si>
  <si>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</si>
  <si>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</si>
  <si>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</si>
  <si>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</si>
  <si>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</si>
  <si>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</si>
  <si>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</si>
  <si>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</si>
  <si>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</si>
  <si>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</si>
  <si>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</si>
  <si>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</si>
  <si>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</si>
  <si>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</si>
  <si>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</si>
  <si>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</si>
  <si>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</si>
  <si>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</si>
  <si>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</si>
  <si>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</si>
  <si>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</si>
  <si>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</si>
  <si>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</si>
  <si>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</si>
  <si>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</si>
  <si>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</si>
  <si>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</si>
  <si>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</si>
  <si>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</si>
  <si>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</si>
  <si>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</si>
  <si>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</si>
  <si>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</si>
  <si>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</si>
  <si>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</si>
  <si>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</si>
  <si>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</si>
  <si>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</si>
  <si>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</si>
  <si>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</si>
  <si>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</si>
  <si>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</si>
  <si>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</si>
  <si>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</si>
  <si>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</si>
  <si>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</si>
  <si>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</si>
  <si>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</si>
  <si>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</si>
  <si>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</si>
  <si>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</si>
  <si>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</si>
  <si>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</si>
  <si>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</si>
  <si>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</si>
  <si>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</si>
  <si>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</si>
  <si>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</si>
  <si>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</si>
  <si>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</si>
  <si>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</si>
  <si>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</si>
  <si>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</si>
  <si>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</si>
  <si>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</si>
  <si>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</si>
  <si>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</si>
  <si>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</si>
  <si>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</si>
  <si>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</si>
  <si>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</si>
  <si>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</si>
  <si>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</si>
  <si>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</si>
  <si>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</si>
  <si>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</si>
  <si>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</si>
  <si>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</si>
  <si>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</si>
  <si>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</si>
  <si>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</si>
  <si>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</si>
  <si>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</si>
  <si>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</si>
  <si>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</si>
  <si>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</si>
  <si>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</si>
  <si>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</si>
  <si>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</si>
  <si>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</si>
  <si>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</si>
  <si>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</si>
  <si>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</si>
  <si>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</si>
  <si>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</si>
  <si>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</si>
  <si>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</si>
  <si>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</si>
  <si>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</si>
  <si>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</si>
  <si>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</si>
  <si>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</si>
  <si>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</si>
  <si>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</si>
  <si>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</si>
  <si>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</si>
  <si>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</si>
  <si>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</si>
  <si>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</si>
  <si>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</si>
  <si>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</si>
  <si>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</si>
  <si>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</si>
  <si>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</si>
  <si>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</si>
  <si>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</si>
  <si>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</si>
  <si>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</si>
  <si>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</si>
  <si>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</si>
  <si>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</si>
  <si>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</si>
  <si>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</si>
  <si>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</si>
  <si>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</si>
  <si>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</si>
  <si>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</si>
  <si>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</si>
  <si>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</si>
  <si>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</si>
  <si>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</si>
  <si>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</si>
  <si>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</si>
  <si>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</si>
  <si>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</si>
  <si>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</si>
  <si>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</si>
  <si>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</si>
  <si>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</si>
  <si>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</si>
  <si>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</si>
  <si>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</si>
  <si>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</si>
  <si>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</si>
  <si>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</si>
  <si>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</si>
  <si>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</si>
  <si>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</si>
  <si>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</si>
  <si>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</si>
  <si>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</si>
  <si>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</si>
  <si>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</si>
  <si>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</si>
  <si>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</si>
  <si>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</si>
  <si>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</si>
  <si>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</si>
  <si>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</si>
  <si>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</si>
  <si>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</si>
  <si>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</si>
  <si>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</si>
  <si>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</si>
  <si>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</si>
  <si>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</si>
  <si>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</si>
  <si>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</si>
  <si>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</si>
  <si>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</si>
  <si>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</si>
  <si>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</si>
  <si>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</si>
  <si>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</si>
  <si>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</si>
  <si>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</si>
  <si>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</si>
  <si>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</si>
  <si>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</si>
  <si>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</si>
  <si>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</si>
  <si>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</si>
  <si>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</si>
  <si>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</si>
  <si>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</si>
  <si>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</si>
  <si>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</si>
  <si>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</si>
  <si>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</si>
  <si>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</si>
  <si>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</si>
  <si>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</si>
  <si>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</si>
  <si>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</si>
  <si>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</si>
  <si>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</si>
  <si>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</si>
  <si>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</si>
  <si>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</si>
  <si>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</si>
  <si>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</si>
  <si>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</si>
  <si>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</si>
  <si>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</si>
  <si>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</si>
  <si>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</si>
  <si>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</si>
  <si>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</si>
  <si>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</si>
  <si>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</si>
  <si>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</si>
  <si>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</si>
  <si>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</si>
  <si>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</si>
  <si>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</si>
  <si>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</si>
  <si>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</si>
  <si>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</si>
  <si>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</si>
  <si>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</si>
  <si>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</si>
  <si>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</si>
  <si>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</si>
  <si>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</si>
  <si>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</si>
  <si>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</si>
  <si>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</si>
  <si>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</si>
  <si>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</si>
  <si>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</si>
  <si>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</si>
  <si>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</si>
  <si>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</si>
  <si>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</si>
  <si>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</si>
  <si>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</si>
  <si>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</si>
  <si>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</si>
  <si>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</si>
  <si>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</si>
  <si>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</si>
  <si>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</si>
  <si>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</si>
  <si>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</si>
  <si>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</si>
  <si>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</si>
  <si>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</si>
  <si>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</si>
  <si>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</si>
  <si>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</si>
  <si>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</si>
  <si>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</si>
  <si>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</si>
  <si>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</si>
  <si>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</si>
  <si>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</si>
  <si>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</si>
  <si>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</si>
  <si>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</si>
  <si>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</si>
  <si>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</si>
  <si>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</si>
  <si>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</si>
  <si>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</si>
  <si>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</si>
  <si>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</si>
  <si>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</si>
  <si>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</si>
  <si>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</si>
  <si>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</si>
  <si>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</si>
  <si>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</si>
  <si>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</si>
  <si>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</si>
  <si>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</si>
  <si>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</si>
  <si>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</si>
  <si>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</si>
  <si>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</si>
  <si>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</si>
  <si>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</si>
  <si>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</si>
  <si>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</si>
  <si>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</si>
  <si>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</si>
  <si>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</si>
  <si>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</si>
  <si>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</si>
  <si>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</si>
  <si>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</si>
  <si>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</si>
  <si>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</si>
  <si>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</si>
  <si>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</si>
  <si>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</si>
  <si>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</si>
  <si>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</si>
  <si>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</si>
  <si>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</si>
  <si>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</si>
  <si>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</si>
  <si>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</si>
  <si>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</si>
  <si>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</si>
  <si>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</si>
  <si>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</si>
  <si>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</si>
  <si>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</si>
  <si>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</si>
  <si>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</si>
  <si>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</si>
  <si>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</si>
  <si>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</si>
  <si>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</si>
  <si>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</si>
  <si>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</si>
  <si>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</si>
  <si>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</si>
  <si>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</si>
  <si>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</si>
  <si>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</si>
  <si>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</si>
  <si>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</si>
  <si>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</si>
  <si>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</si>
  <si>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</si>
  <si>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</si>
  <si>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</si>
  <si>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</si>
  <si>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</si>
  <si>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</si>
  <si>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</si>
  <si>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</si>
  <si>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</si>
  <si>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</si>
  <si>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</si>
  <si>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</si>
  <si>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</si>
  <si>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</si>
  <si>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</si>
  <si>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</si>
  <si>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</si>
  <si>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</si>
  <si>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</si>
  <si>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</si>
  <si>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</si>
  <si>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</si>
  <si>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</si>
  <si>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</si>
  <si>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</si>
  <si>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</si>
  <si>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</si>
  <si>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</si>
  <si>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</si>
  <si>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</si>
  <si>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</si>
  <si>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</si>
  <si>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</si>
  <si>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</si>
  <si>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</si>
  <si>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</si>
  <si>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</si>
  <si>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</si>
  <si>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</si>
  <si>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</si>
  <si>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</si>
  <si>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</si>
  <si>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</si>
  <si>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</si>
  <si>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</si>
  <si>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</si>
  <si>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</si>
  <si>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</si>
  <si>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</si>
  <si>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</si>
  <si>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</si>
  <si>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</si>
  <si>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</si>
  <si>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</si>
  <si>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</si>
  <si>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</si>
  <si>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</si>
  <si>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</si>
  <si>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</si>
  <si>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</si>
  <si>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</si>
  <si>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</si>
  <si>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</si>
  <si>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</si>
  <si>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</si>
  <si>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</si>
  <si>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</si>
  <si>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</si>
  <si>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</si>
  <si>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</si>
  <si>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</si>
  <si>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</si>
  <si>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</si>
  <si>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</si>
  <si>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</si>
  <si>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</si>
  <si>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</si>
  <si>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</si>
  <si>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</si>
  <si>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</si>
  <si>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</si>
  <si>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</si>
  <si>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</si>
  <si>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</si>
  <si>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</si>
  <si>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</si>
  <si>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</si>
  <si>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</si>
  <si>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</si>
  <si>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</si>
  <si>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</si>
  <si>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</si>
  <si>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</si>
  <si>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</si>
  <si>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</si>
  <si>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</si>
  <si>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</si>
  <si>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</si>
  <si>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</si>
  <si>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</si>
  <si>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</si>
  <si>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</si>
  <si>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</si>
  <si>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</si>
  <si>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</si>
  <si>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</si>
  <si>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</si>
  <si>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</si>
  <si>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</si>
  <si>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</si>
  <si>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</si>
  <si>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</si>
  <si>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</si>
  <si>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</si>
  <si>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</si>
  <si>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</si>
  <si>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</si>
  <si>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</si>
  <si>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</si>
  <si>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</si>
  <si>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</si>
  <si>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</si>
  <si>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</si>
  <si>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</si>
  <si>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</si>
  <si>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</si>
  <si>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</si>
  <si>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</si>
  <si>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</si>
  <si>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</si>
  <si>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</si>
  <si>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</si>
  <si>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</si>
  <si>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</si>
  <si>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</si>
  <si>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</si>
  <si>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</si>
  <si>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</si>
  <si>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</si>
  <si>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</si>
  <si>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</si>
  <si>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</si>
  <si>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</si>
  <si>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</si>
  <si>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</si>
  <si>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</si>
  <si>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</si>
  <si>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</si>
  <si>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</si>
  <si>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</si>
  <si>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</si>
  <si>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</si>
  <si>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</si>
  <si>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</si>
  <si>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</si>
  <si>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</si>
  <si>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</si>
  <si>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</si>
  <si>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</si>
  <si>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</si>
  <si>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</si>
  <si>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</si>
  <si>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</si>
  <si>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</si>
  <si>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</si>
  <si>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</si>
  <si>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</si>
  <si>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</si>
  <si>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</si>
  <si>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</si>
  <si>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</si>
  <si>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</si>
  <si>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</si>
  <si>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</si>
  <si>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</si>
  <si>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</si>
  <si>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</si>
  <si>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</si>
  <si>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</si>
  <si>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</si>
  <si>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</si>
  <si>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</si>
  <si>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</si>
  <si>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</si>
  <si>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</si>
  <si>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</si>
  <si>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</si>
  <si>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</si>
  <si>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</si>
  <si>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</si>
  <si>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</si>
  <si>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</si>
  <si>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</si>
  <si>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</si>
  <si>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</si>
  <si>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</si>
  <si>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</si>
  <si>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</si>
  <si>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</si>
  <si>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</si>
  <si>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</si>
  <si>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</si>
  <si>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</si>
  <si>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</si>
  <si>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</si>
  <si>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</si>
  <si>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</si>
  <si>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</si>
  <si>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</si>
  <si>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</si>
  <si>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</si>
  <si>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</si>
  <si>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</si>
  <si>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</si>
  <si>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</si>
  <si>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</si>
  <si>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</si>
  <si>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</si>
  <si>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</si>
  <si>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</si>
  <si>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</si>
  <si>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</si>
  <si>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</si>
  <si>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</si>
  <si>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</si>
  <si>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</si>
  <si>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</si>
  <si>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</si>
  <si>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</si>
  <si>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</si>
  <si>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</si>
  <si>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</si>
  <si>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</si>
  <si>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</si>
  <si>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</si>
  <si>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</si>
  <si>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</si>
  <si>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</si>
  <si>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</si>
  <si>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</si>
  <si>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</si>
  <si>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</si>
  <si>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</si>
  <si>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</si>
  <si>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</si>
  <si>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</si>
  <si>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</si>
  <si>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</si>
  <si>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</si>
  <si>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</si>
  <si>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</si>
  <si>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</si>
  <si>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</si>
  <si>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</si>
  <si>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</si>
  <si>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</si>
  <si>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</si>
  <si>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</si>
  <si>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</si>
  <si>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</si>
  <si>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</si>
  <si>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</si>
  <si>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</si>
  <si>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</si>
  <si>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</si>
  <si>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</si>
  <si>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</si>
  <si>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</si>
  <si>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</si>
  <si>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</si>
  <si>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</si>
  <si>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</si>
  <si>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</si>
  <si>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</si>
  <si>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</si>
  <si>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</si>
  <si>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</si>
  <si>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</si>
  <si>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</si>
  <si>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</si>
  <si>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</si>
  <si>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</si>
  <si>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</si>
  <si>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</si>
  <si>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</si>
  <si>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</si>
  <si>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</si>
  <si>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</si>
  <si>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</si>
  <si>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</si>
  <si>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</si>
  <si>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</si>
  <si>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</si>
  <si>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</si>
  <si>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</si>
  <si>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</si>
  <si>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</si>
  <si>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</si>
  <si>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</si>
  <si>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</si>
  <si>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</si>
  <si>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</si>
  <si>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</si>
  <si>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</si>
  <si>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</si>
  <si>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</si>
  <si>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</si>
  <si>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</si>
  <si>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</si>
  <si>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</si>
  <si>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</si>
  <si>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</si>
  <si>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</si>
  <si>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</si>
  <si>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</si>
  <si>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</si>
  <si>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</si>
  <si>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</si>
  <si>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</si>
  <si>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</si>
  <si>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</si>
  <si>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</si>
  <si>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</si>
  <si>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</si>
  <si>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</si>
  <si>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</si>
  <si>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</si>
  <si>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</si>
  <si>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</si>
  <si>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</si>
  <si>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</si>
  <si>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</si>
  <si>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</si>
  <si>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</si>
  <si>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</si>
  <si>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</si>
  <si>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</si>
  <si>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</si>
  <si>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</si>
  <si>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</si>
  <si>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</si>
  <si>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</si>
  <si>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</si>
  <si>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</si>
  <si>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</si>
  <si>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</si>
  <si>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</si>
  <si>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</si>
  <si>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</si>
  <si>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</si>
  <si>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</si>
  <si>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</si>
  <si>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</si>
  <si>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</si>
  <si>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</si>
  <si>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</si>
  <si>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</si>
  <si>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</si>
  <si>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</si>
  <si>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</si>
  <si>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</si>
  <si>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</si>
  <si>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</si>
  <si>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</si>
  <si>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</si>
  <si>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</si>
  <si>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</si>
  <si>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</si>
  <si>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</si>
  <si>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</si>
  <si>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</si>
  <si>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</si>
  <si>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</si>
  <si>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</si>
  <si>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</si>
  <si>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</si>
  <si>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</si>
  <si>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</si>
  <si>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</si>
  <si>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</si>
  <si>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</si>
  <si>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</si>
  <si>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</si>
  <si>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</si>
  <si>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</si>
  <si>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</si>
  <si>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</si>
  <si>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</si>
  <si>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</si>
  <si>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</si>
  <si>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</si>
  <si>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</si>
  <si>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</si>
  <si>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</si>
  <si>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</si>
  <si>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</si>
  <si>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</si>
  <si>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</si>
  <si>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</si>
  <si>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</si>
  <si>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</si>
  <si>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</si>
  <si>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</si>
  <si>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</si>
  <si>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</si>
  <si>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</si>
  <si>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</si>
  <si>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</si>
  <si>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</si>
  <si>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</si>
  <si>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</si>
  <si>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</si>
  <si>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</si>
  <si>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</si>
  <si>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</si>
  <si>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</si>
  <si>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</si>
  <si>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</si>
  <si>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</si>
  <si>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</si>
  <si>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</si>
  <si>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</si>
  <si>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</si>
  <si>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</si>
  <si>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</si>
  <si>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</si>
  <si>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</si>
  <si>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</si>
  <si>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</si>
  <si>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</si>
  <si>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</si>
  <si>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</si>
  <si>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</si>
  <si>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</si>
  <si>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</si>
  <si>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</si>
  <si>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</si>
  <si>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</si>
  <si>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</si>
  <si>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</si>
  <si>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</si>
  <si>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</si>
  <si>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</si>
  <si>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</si>
  <si>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</si>
  <si>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</si>
  <si>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</si>
  <si>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</si>
  <si>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</si>
  <si>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</si>
  <si>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</si>
  <si>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</si>
  <si>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</si>
  <si>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</si>
  <si>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</si>
  <si>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</si>
  <si>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</si>
  <si>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</si>
  <si>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</si>
  <si>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</si>
  <si>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</si>
  <si>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</si>
  <si>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</si>
  <si>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</si>
  <si>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</si>
  <si>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</si>
  <si>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</si>
  <si>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</si>
  <si>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</si>
  <si>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</si>
  <si>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</si>
  <si>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</si>
  <si>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</si>
  <si>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</si>
  <si>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</si>
  <si>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</si>
  <si>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</si>
  <si>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</si>
  <si>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</si>
  <si>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</si>
  <si>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</si>
  <si>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</si>
  <si>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</si>
  <si>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</si>
  <si>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</si>
  <si>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</si>
  <si>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</si>
  <si>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</si>
  <si>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</si>
  <si>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</si>
  <si>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</si>
  <si>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</si>
  <si>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</si>
  <si>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</si>
  <si>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</si>
  <si>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</si>
  <si>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</si>
  <si>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</si>
  <si>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</si>
  <si>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</si>
  <si>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</si>
  <si>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</si>
  <si>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</si>
  <si>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</si>
  <si>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</si>
  <si>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</si>
  <si>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</si>
  <si>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</si>
  <si>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</si>
  <si>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</si>
  <si>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</si>
  <si>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</si>
  <si>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</si>
  <si>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</si>
  <si>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</si>
  <si>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</si>
  <si>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</si>
  <si>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</si>
  <si>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</si>
  <si>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</si>
  <si>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</si>
  <si>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</si>
  <si>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</si>
  <si>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</si>
  <si>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</si>
  <si>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</si>
  <si>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</si>
  <si>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</si>
  <si>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</si>
  <si>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</si>
  <si>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</si>
  <si>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</si>
  <si>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</si>
  <si>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</si>
  <si>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</si>
  <si>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</si>
  <si>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</si>
  <si>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</si>
  <si>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</si>
  <si>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</si>
  <si>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</si>
  <si>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</si>
  <si>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</si>
  <si>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</si>
  <si>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</si>
  <si>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</si>
  <si>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</si>
  <si>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</si>
  <si>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</si>
  <si>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</si>
  <si>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</si>
  <si>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</si>
  <si>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</si>
  <si>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</si>
  <si>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</si>
  <si>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</si>
  <si>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</si>
  <si>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</si>
  <si>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</si>
  <si>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</si>
  <si>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</si>
  <si>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</si>
  <si>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</si>
  <si>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</si>
  <si>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</si>
  <si>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</si>
  <si>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</si>
  <si>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</si>
  <si>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</si>
  <si>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</si>
  <si>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</si>
  <si>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</si>
  <si>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</si>
  <si>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</si>
  <si>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</si>
  <si>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</si>
  <si>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</si>
  <si>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</si>
  <si>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</si>
  <si>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</si>
  <si>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</si>
  <si>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</si>
  <si>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</si>
  <si>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</si>
  <si>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</si>
  <si>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</si>
  <si>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</si>
  <si>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</si>
  <si>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</si>
  <si>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</si>
  <si>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</si>
  <si>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</si>
  <si>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</si>
  <si>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</si>
  <si>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</si>
  <si>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</si>
  <si>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</si>
  <si>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</si>
  <si>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</si>
  <si>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</si>
  <si>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</si>
  <si>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</si>
  <si>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</si>
  <si>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</si>
  <si>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</si>
  <si>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</si>
  <si>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</si>
  <si>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</si>
  <si>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</si>
  <si>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</si>
  <si>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</si>
  <si>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</si>
  <si>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</si>
  <si>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</si>
  <si>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</si>
  <si>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</si>
  <si>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</si>
  <si>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</si>
  <si>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</si>
  <si>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</si>
  <si>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</si>
  <si>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</si>
  <si>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</si>
  <si>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</si>
  <si>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</si>
  <si>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</si>
  <si>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</si>
  <si>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</si>
  <si>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</si>
  <si>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</si>
  <si>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</si>
  <si>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</si>
  <si>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</si>
  <si>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</si>
  <si>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</si>
  <si>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</si>
  <si>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</si>
  <si>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</si>
  <si>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</si>
  <si>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</si>
  <si>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</si>
  <si>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</si>
  <si>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</si>
  <si>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</si>
  <si>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</si>
  <si>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</si>
  <si>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</si>
  <si>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</si>
  <si>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</si>
  <si>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</si>
  <si>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</si>
  <si>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</si>
  <si>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</si>
  <si>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</si>
  <si>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</si>
  <si>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</si>
  <si>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</si>
  <si>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</si>
  <si>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</si>
  <si>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</si>
  <si>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</si>
  <si>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</si>
  <si>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</si>
  <si>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</si>
  <si>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</si>
  <si>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</si>
  <si>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</si>
  <si>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</si>
  <si>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</si>
  <si>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</si>
  <si>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</si>
  <si>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</si>
  <si>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</si>
  <si>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</si>
  <si>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</si>
  <si>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</si>
  <si>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</si>
  <si>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</si>
  <si>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</si>
  <si>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</si>
  <si>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</si>
  <si>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</si>
  <si>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</si>
  <si>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</si>
  <si>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</si>
  <si>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</si>
  <si>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</si>
  <si>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</si>
  <si>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</si>
  <si>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</si>
  <si>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</si>
  <si>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</si>
  <si>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</si>
  <si>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</si>
  <si>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</si>
  <si>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</si>
  <si>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</si>
  <si>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</si>
  <si>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</si>
  <si>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</si>
  <si>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</si>
  <si>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</si>
  <si>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</si>
  <si>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</si>
  <si>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</si>
  <si>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</si>
  <si>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</si>
  <si>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</si>
  <si>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</si>
  <si>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</si>
  <si>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</si>
  <si>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</si>
  <si>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</si>
  <si>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</si>
  <si>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</si>
  <si>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</si>
  <si>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</si>
  <si>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</si>
  <si>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</si>
  <si>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</si>
  <si>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</si>
  <si>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</si>
  <si>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</si>
  <si>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</si>
  <si>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</si>
  <si>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</si>
  <si>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</si>
  <si>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</si>
  <si>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</si>
  <si>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</si>
  <si>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</si>
  <si>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</si>
  <si>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</si>
  <si>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</si>
  <si>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</si>
  <si>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</si>
  <si>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</si>
  <si>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</si>
  <si>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</si>
  <si>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</si>
  <si>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</si>
  <si>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</si>
  <si>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</si>
  <si>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</si>
  <si>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</si>
  <si>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</si>
  <si>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</si>
  <si>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</si>
  <si>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</si>
  <si>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</si>
  <si>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</si>
  <si>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</si>
  <si>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</si>
  <si>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</si>
  <si>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</si>
  <si>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</si>
  <si>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</si>
  <si>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</si>
  <si>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</si>
  <si>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</si>
  <si>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</si>
  <si>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</si>
  <si>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</si>
  <si>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</si>
  <si>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</si>
  <si>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</si>
  <si>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</si>
  <si>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</si>
  <si>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</si>
  <si>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</si>
  <si>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</si>
  <si>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</si>
  <si>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</si>
  <si>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</si>
  <si>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</si>
  <si>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</si>
  <si>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</si>
  <si>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</si>
  <si>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</si>
  <si>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</si>
  <si>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</si>
  <si>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</si>
  <si>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</si>
  <si>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</si>
  <si>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</si>
  <si>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</si>
  <si>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</si>
  <si>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</si>
  <si>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</si>
  <si>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</si>
  <si>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</si>
  <si>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</si>
  <si>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</si>
  <si>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</si>
  <si>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</si>
  <si>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</si>
  <si>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</si>
  <si>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</si>
  <si>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</si>
  <si>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</si>
  <si>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</si>
  <si>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</si>
  <si>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</si>
  <si>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</si>
  <si>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</si>
  <si>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</si>
  <si>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</si>
  <si>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</si>
  <si>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</si>
  <si>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</si>
  <si>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</si>
  <si>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</si>
  <si>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</si>
  <si>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</si>
  <si>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</si>
  <si>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</si>
  <si>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</si>
  <si>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</si>
  <si>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</si>
  <si>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</si>
  <si>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</si>
  <si>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</si>
  <si>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</si>
  <si>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</si>
  <si>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</si>
  <si>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</si>
  <si>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</si>
  <si>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</si>
  <si>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</si>
  <si>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</si>
  <si>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</si>
  <si>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</si>
  <si>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</si>
  <si>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</si>
  <si>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</si>
  <si>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</si>
  <si>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</si>
  <si>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</si>
  <si>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</si>
  <si>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</si>
  <si>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</si>
  <si>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</si>
  <si>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</si>
  <si>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</si>
  <si>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</si>
  <si>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</si>
  <si>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</si>
  <si>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</si>
  <si>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</si>
  <si>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</si>
  <si>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</si>
  <si>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</si>
  <si>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</si>
  <si>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</si>
  <si>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</si>
  <si>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</si>
  <si>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</si>
  <si>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</si>
  <si>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</si>
  <si>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</si>
  <si>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</si>
  <si>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</si>
  <si>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</si>
  <si>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</si>
  <si>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</si>
  <si>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</si>
  <si>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</si>
  <si>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</si>
  <si>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</si>
  <si>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</si>
  <si>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</si>
  <si>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</si>
  <si>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</si>
  <si>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</si>
  <si>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</si>
  <si>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</si>
  <si>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</si>
  <si>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</si>
  <si>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</si>
  <si>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</si>
  <si>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</si>
  <si>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</si>
  <si>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</si>
  <si>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</si>
  <si>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</si>
  <si>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</si>
  <si>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</si>
  <si>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</si>
  <si>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</si>
  <si>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</si>
  <si>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</si>
  <si>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</si>
  <si>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</si>
  <si>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</si>
  <si>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</si>
  <si>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</si>
  <si>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</si>
  <si>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</si>
  <si>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</si>
  <si>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</si>
  <si>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</si>
  <si>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</si>
  <si>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</si>
  <si>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</si>
  <si>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</si>
  <si>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</si>
  <si>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</si>
  <si>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</si>
  <si>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</si>
  <si>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</si>
  <si>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</si>
  <si>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</si>
  <si>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</si>
  <si>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</si>
  <si>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</si>
  <si>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</si>
  <si>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</si>
  <si>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</si>
  <si>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</si>
  <si>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</si>
  <si>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</si>
  <si>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</si>
  <si>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</si>
  <si>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</si>
  <si>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</si>
  <si>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</si>
  <si>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</si>
  <si>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</si>
  <si>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</si>
  <si>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</si>
  <si>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</si>
  <si>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</si>
  <si>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</si>
  <si>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</si>
  <si>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</si>
  <si>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</si>
  <si>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</si>
  <si>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</si>
  <si>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</si>
  <si>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</si>
  <si>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</si>
  <si>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</si>
  <si>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</si>
  <si>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</si>
  <si>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</si>
  <si>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</si>
  <si>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</si>
  <si>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</si>
  <si>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</si>
  <si>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</si>
  <si>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</si>
  <si>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</si>
  <si>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</si>
  <si>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</si>
  <si>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</si>
  <si>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</si>
  <si>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</si>
  <si>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</si>
  <si>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</si>
  <si>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</si>
  <si>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</si>
  <si>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</si>
  <si>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</si>
  <si>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</si>
  <si>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</si>
  <si>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</si>
  <si>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</si>
  <si>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</si>
  <si>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</si>
  <si>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</si>
  <si>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</si>
  <si>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</si>
  <si>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</si>
  <si>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</si>
  <si>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</si>
  <si>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</si>
  <si>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</si>
  <si>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</si>
  <si>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</si>
  <si>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</si>
  <si>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</si>
  <si>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</si>
  <si>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</si>
  <si>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</si>
  <si>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</si>
  <si>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</si>
  <si>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</si>
  <si>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</si>
  <si>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</si>
  <si>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</si>
  <si>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</si>
  <si>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</si>
  <si>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</si>
  <si>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</si>
  <si>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</si>
  <si>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</si>
  <si>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</si>
  <si>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</si>
  <si>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</si>
  <si>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</si>
  <si>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</si>
  <si>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</si>
  <si>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</si>
  <si>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</si>
  <si>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</si>
  <si>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</si>
  <si>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</si>
  <si>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</si>
  <si>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</si>
  <si>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</si>
  <si>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</si>
  <si>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</si>
  <si>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</si>
  <si>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</si>
  <si>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</si>
  <si>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</si>
  <si>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</si>
  <si>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</si>
  <si>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</si>
  <si>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</si>
  <si>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</si>
  <si>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</si>
  <si>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</si>
  <si>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</si>
  <si>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</si>
  <si>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</si>
  <si>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</si>
  <si>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</si>
  <si>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</si>
  <si>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</si>
  <si>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</si>
  <si>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</si>
  <si>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</si>
  <si>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</si>
  <si>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</si>
  <si>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</si>
  <si>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</si>
  <si>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</si>
  <si>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</si>
  <si>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</si>
  <si>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</si>
  <si>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</si>
  <si>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</si>
  <si>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</si>
  <si>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</si>
  <si>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</si>
  <si>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</si>
  <si>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</si>
  <si>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</si>
  <si>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</si>
  <si>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</si>
  <si>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</si>
  <si>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</si>
  <si>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</si>
  <si>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</si>
  <si>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</si>
  <si>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</si>
  <si>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</si>
  <si>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</si>
  <si>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</si>
  <si>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</si>
  <si>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</si>
  <si>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</si>
  <si>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</si>
  <si>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</si>
  <si>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</si>
  <si>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</si>
  <si>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</si>
  <si>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</si>
  <si>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</si>
  <si>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</si>
  <si>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</si>
  <si>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</si>
  <si>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</si>
  <si>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</si>
  <si>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</si>
  <si>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</si>
  <si>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</si>
  <si>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</si>
  <si>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</si>
  <si>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</si>
  <si>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</si>
  <si>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</si>
  <si>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</si>
  <si>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</si>
  <si>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</si>
  <si>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</si>
  <si>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</si>
  <si>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</si>
  <si>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</si>
  <si>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</si>
  <si>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</si>
  <si>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</si>
  <si>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</si>
  <si>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</si>
  <si>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</si>
  <si>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</si>
  <si>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</si>
  <si>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</si>
  <si>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</si>
  <si>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</si>
  <si>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</si>
  <si>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</si>
  <si>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</si>
  <si>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</si>
  <si>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</si>
  <si>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</si>
  <si>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</si>
  <si>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</si>
  <si>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</si>
  <si>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</si>
  <si>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</si>
  <si>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</si>
  <si>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</si>
  <si>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</si>
  <si>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</si>
  <si>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</si>
  <si>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</si>
  <si>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</si>
  <si>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</si>
  <si>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</si>
  <si>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</si>
  <si>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</si>
  <si>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</si>
  <si>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</si>
  <si>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</si>
  <si>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</si>
  <si>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</si>
  <si>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</si>
  <si>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</si>
  <si>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</si>
  <si>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</si>
  <si>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</si>
  <si>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</si>
  <si>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</si>
  <si>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</si>
  <si>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</si>
  <si>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</si>
  <si>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</si>
  <si>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</si>
  <si>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</si>
  <si>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</si>
  <si>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</si>
  <si>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</si>
  <si>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</si>
  <si>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</si>
  <si>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</si>
  <si>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</si>
  <si>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</si>
  <si>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</si>
  <si>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</si>
  <si>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</si>
  <si>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</si>
  <si>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</si>
  <si>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</si>
  <si>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</si>
  <si>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</si>
  <si>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</si>
  <si>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</si>
  <si>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</si>
  <si>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</si>
  <si>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</si>
  <si>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</si>
  <si>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</si>
  <si>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</si>
  <si>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</si>
  <si>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</si>
  <si>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</si>
  <si>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</si>
  <si>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</si>
  <si>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</si>
  <si>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</si>
  <si>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</si>
  <si>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</si>
  <si>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</si>
  <si>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</si>
  <si>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</si>
  <si>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</si>
  <si>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</si>
  <si>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</si>
  <si>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</si>
  <si>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</si>
  <si>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</si>
  <si>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</si>
  <si>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</si>
  <si>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</si>
  <si>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</si>
  <si>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</si>
  <si>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</si>
  <si>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</si>
  <si>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</si>
  <si>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</si>
  <si>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</si>
  <si>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</si>
  <si>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</si>
  <si>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</si>
  <si>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</si>
  <si>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</si>
  <si>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</si>
  <si>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</si>
  <si>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</si>
  <si>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</si>
  <si>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</si>
  <si>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</si>
  <si>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</si>
  <si>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</si>
  <si>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</si>
  <si>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</si>
  <si>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</si>
  <si>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</si>
  <si>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</si>
  <si>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</si>
  <si>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</si>
  <si>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</si>
  <si>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</si>
  <si>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</si>
  <si>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</si>
  <si>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</si>
  <si>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</si>
  <si>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</si>
  <si>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</si>
  <si>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</si>
  <si>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</si>
  <si>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</si>
  <si>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</si>
  <si>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</si>
  <si>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</si>
  <si>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</si>
  <si>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</si>
  <si>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</si>
  <si>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</si>
  <si>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</si>
  <si>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</si>
  <si>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</si>
  <si>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</si>
  <si>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</si>
  <si>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</si>
  <si>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</si>
  <si>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</si>
  <si>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</si>
  <si>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</si>
  <si>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</si>
  <si>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</si>
  <si>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</si>
  <si>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</si>
  <si>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</si>
  <si>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</si>
  <si>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</si>
  <si>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</si>
  <si>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</si>
  <si>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</si>
  <si>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</si>
  <si>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</si>
  <si>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</si>
  <si>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</si>
  <si>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</si>
  <si>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</si>
  <si>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</si>
  <si>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</si>
  <si>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</si>
  <si>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</si>
  <si>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</si>
  <si>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</si>
  <si>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</si>
  <si>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</si>
  <si>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</si>
  <si>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</si>
  <si>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</si>
  <si>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</si>
  <si>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</si>
  <si>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</si>
  <si>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</si>
  <si>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</si>
  <si>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</si>
  <si>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</si>
  <si>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</si>
  <si>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</si>
  <si>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</si>
  <si>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</si>
  <si>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</si>
  <si>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</si>
  <si>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</si>
  <si>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</si>
  <si>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</si>
  <si>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</si>
  <si>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</si>
  <si>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</si>
  <si>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</si>
  <si>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</si>
  <si>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</si>
  <si>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</si>
  <si>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</si>
  <si>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</si>
  <si>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</si>
  <si>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</si>
  <si>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</si>
  <si>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</si>
  <si>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</si>
  <si>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</si>
  <si>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</si>
  <si>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</si>
  <si>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</si>
  <si>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</si>
  <si>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</si>
  <si>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</si>
  <si>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</si>
  <si>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</si>
  <si>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</si>
  <si>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</si>
  <si>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</si>
  <si>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</si>
  <si>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</si>
  <si>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</si>
  <si>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</si>
  <si>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</si>
  <si>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</si>
  <si>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</si>
  <si>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</si>
  <si>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</si>
  <si>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</si>
  <si>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</si>
  <si>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</si>
  <si>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</si>
  <si>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</si>
  <si>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</si>
  <si>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</si>
  <si>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</si>
  <si>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</si>
  <si>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</si>
  <si>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</si>
  <si>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</si>
  <si>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</si>
  <si>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</si>
  <si>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</si>
  <si>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</si>
  <si>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</si>
  <si>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</si>
  <si>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</si>
  <si>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</si>
  <si>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</si>
  <si>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</si>
  <si>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</si>
  <si>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</si>
  <si>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</si>
  <si>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</si>
  <si>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</si>
  <si>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</si>
  <si>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</si>
  <si>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</si>
  <si>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</si>
  <si>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</si>
  <si>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</si>
  <si>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</si>
  <si>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</si>
  <si>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</si>
  <si>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</si>
  <si>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</si>
  <si>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</si>
  <si>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</si>
  <si>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</si>
  <si>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</si>
  <si>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</si>
  <si>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</si>
  <si>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</si>
  <si>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</si>
  <si>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</si>
  <si>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</si>
  <si>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</si>
  <si>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</si>
  <si>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</si>
  <si>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</si>
  <si>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</si>
  <si>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</si>
  <si>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</si>
  <si>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</si>
  <si>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</si>
  <si>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</si>
  <si>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</si>
  <si>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</si>
  <si>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</si>
  <si>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</si>
  <si>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</si>
  <si>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</si>
  <si>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</si>
  <si>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</si>
  <si>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</si>
  <si>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</si>
  <si>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</si>
  <si>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</si>
  <si>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</si>
  <si>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</si>
  <si>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</si>
  <si>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</si>
  <si>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</si>
  <si>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</si>
  <si>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</si>
  <si>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</si>
  <si>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</si>
  <si>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</si>
  <si>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</si>
  <si>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</si>
  <si>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</si>
  <si>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</si>
  <si>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</si>
  <si>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</si>
  <si>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</si>
  <si>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</si>
  <si>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</si>
  <si>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</si>
  <si>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</si>
  <si>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</si>
  <si>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</si>
  <si>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</si>
  <si>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</si>
  <si>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</si>
  <si>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</si>
  <si>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</si>
  <si>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</si>
  <si>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</si>
  <si>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</si>
  <si>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</si>
  <si>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</si>
  <si>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</si>
  <si>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</si>
  <si>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</si>
  <si>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</si>
  <si>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</si>
  <si>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</si>
  <si>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</si>
  <si>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</si>
  <si>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</si>
  <si>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</si>
  <si>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</si>
  <si>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</si>
  <si>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</si>
  <si>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</si>
  <si>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</si>
  <si>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</si>
  <si>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</si>
  <si>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</si>
  <si>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</si>
  <si>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</si>
  <si>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</si>
  <si>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</si>
  <si>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</si>
  <si>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</si>
  <si>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</si>
  <si>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</si>
  <si>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</si>
  <si>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</si>
  <si>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</si>
  <si>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</si>
  <si>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</si>
  <si>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</si>
  <si>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</si>
  <si>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</si>
  <si>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</si>
  <si>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</si>
  <si>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</si>
  <si>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</si>
  <si>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</si>
  <si>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</si>
  <si>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</si>
  <si>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</si>
  <si>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</si>
  <si>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</si>
  <si>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</si>
  <si>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</si>
  <si>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</si>
  <si>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</si>
  <si>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</si>
  <si>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</si>
  <si>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</si>
  <si>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</si>
  <si>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</si>
  <si>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</si>
  <si>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</si>
  <si>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</si>
  <si>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</si>
  <si>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</si>
  <si>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</si>
  <si>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</si>
  <si>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</si>
  <si>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</si>
  <si>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</si>
  <si>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</si>
  <si>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</si>
  <si>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</si>
  <si>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</si>
  <si>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</si>
  <si>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</si>
  <si>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</si>
  <si>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</si>
  <si>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</si>
  <si>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</si>
  <si>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</si>
  <si>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</si>
  <si>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</si>
  <si>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</si>
  <si>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</si>
  <si>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</si>
  <si>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</si>
  <si>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</si>
  <si>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</si>
  <si>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</si>
  <si>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</si>
  <si>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</si>
  <si>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</si>
  <si>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</si>
  <si>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</si>
  <si>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</si>
  <si>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</si>
  <si>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</si>
  <si>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</si>
  <si>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</si>
  <si>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</si>
  <si>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</si>
  <si>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</si>
  <si>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</si>
  <si>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</si>
  <si>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</si>
  <si>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</si>
  <si>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</si>
  <si>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</si>
  <si>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</si>
  <si>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</si>
  <si>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</si>
  <si>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</si>
  <si>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</si>
  <si>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</si>
  <si>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</si>
  <si>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</si>
  <si>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</si>
  <si>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</si>
  <si>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</si>
  <si>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</si>
  <si>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</si>
  <si>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</si>
  <si>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</si>
  <si>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</si>
  <si>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</si>
  <si>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</si>
  <si>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</si>
  <si>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</si>
  <si>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</si>
  <si>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</si>
  <si>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</si>
  <si>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</si>
  <si>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</si>
  <si>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</si>
  <si>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</si>
  <si>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</si>
  <si>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</si>
  <si>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</si>
  <si>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</si>
  <si>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</si>
  <si>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</si>
  <si>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</si>
  <si>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</si>
  <si>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</si>
  <si>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</si>
  <si>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</si>
  <si>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</si>
  <si>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</si>
  <si>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</si>
  <si>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</si>
  <si>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</si>
  <si>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</si>
  <si>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</si>
  <si>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</si>
  <si>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</si>
  <si>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</si>
  <si>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</si>
  <si>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</si>
  <si>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</si>
  <si>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</si>
  <si>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</si>
  <si>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</si>
  <si>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</si>
  <si>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</si>
  <si>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</si>
  <si>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</si>
  <si>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</si>
  <si>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</si>
  <si>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</si>
  <si>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</si>
  <si>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</si>
  <si>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</si>
  <si>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</si>
  <si>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</si>
  <si>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</si>
  <si>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</si>
  <si>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</si>
  <si>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</si>
  <si>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</si>
  <si>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</si>
  <si>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</si>
  <si>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</si>
  <si>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</si>
  <si>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</si>
  <si>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</si>
  <si>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</si>
  <si>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</si>
  <si>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</si>
  <si>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</si>
  <si>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</si>
  <si>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</si>
  <si>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</si>
  <si>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</si>
  <si>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</si>
  <si>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</si>
  <si>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</si>
  <si>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</si>
  <si>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</si>
  <si>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</si>
  <si>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</si>
  <si>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</si>
  <si>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</si>
  <si>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</si>
  <si>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</si>
  <si>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</si>
  <si>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</si>
  <si>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</si>
  <si>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</si>
  <si>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</si>
  <si>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</si>
  <si>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</si>
  <si>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</si>
  <si>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</si>
  <si>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</si>
  <si>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</si>
  <si>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</si>
  <si>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</si>
  <si>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</si>
  <si>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</si>
  <si>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</si>
  <si>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</si>
  <si>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</si>
  <si>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</si>
  <si>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</si>
  <si>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</si>
  <si>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</si>
  <si>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</si>
  <si>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</si>
  <si>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</si>
  <si>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</si>
  <si>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</si>
  <si>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</si>
  <si>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</si>
  <si>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</si>
  <si>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</si>
  <si>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</si>
  <si>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</si>
  <si>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</si>
  <si>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</si>
  <si>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</si>
  <si>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</si>
  <si>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</si>
  <si>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</si>
  <si>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</si>
  <si>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</si>
  <si>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</si>
  <si>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</si>
  <si>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</si>
  <si>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</si>
  <si>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</si>
  <si>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</si>
  <si>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</si>
  <si>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</si>
  <si>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</si>
  <si>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</si>
  <si>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</si>
  <si>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</si>
  <si>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</si>
  <si>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</si>
  <si>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</si>
  <si>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</si>
  <si>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</si>
  <si>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</si>
  <si>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</si>
  <si>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</si>
  <si>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</si>
  <si>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</si>
  <si>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</si>
  <si>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</si>
  <si>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</si>
  <si>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</si>
  <si>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</si>
  <si>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</si>
  <si>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</si>
  <si>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</si>
  <si>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</si>
  <si>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</si>
  <si>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</si>
  <si>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</si>
  <si>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</si>
  <si>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</si>
  <si>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</si>
  <si>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</si>
  <si>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</si>
  <si>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</si>
  <si>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</si>
  <si>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</si>
  <si>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</si>
  <si>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</si>
  <si>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</si>
  <si>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</si>
  <si>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</si>
  <si>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</si>
  <si>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</si>
  <si>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</si>
  <si>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</si>
  <si>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</si>
  <si>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</si>
  <si>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</si>
  <si>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</si>
  <si>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</si>
  <si>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</si>
  <si>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</si>
  <si>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</si>
  <si>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</si>
  <si>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</si>
  <si>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</si>
  <si>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</si>
  <si>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</si>
  <si>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</si>
  <si>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</si>
  <si>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</si>
  <si>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</si>
  <si>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</si>
  <si>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</si>
  <si>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</si>
  <si>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</si>
  <si>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</si>
  <si>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</si>
  <si>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</si>
  <si>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</si>
  <si>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</si>
  <si>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</si>
  <si>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</si>
  <si>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</si>
  <si>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</si>
  <si>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</si>
  <si>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</si>
  <si>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</si>
  <si>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</si>
  <si>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</si>
  <si>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</si>
  <si>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</si>
  <si>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</si>
  <si>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</si>
  <si>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</si>
  <si>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</si>
  <si>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</si>
  <si>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</si>
  <si>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</si>
  <si>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</si>
  <si>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</si>
  <si>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</si>
  <si>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</si>
  <si>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</si>
  <si>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</si>
  <si>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</si>
  <si>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</si>
  <si>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</si>
  <si>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</si>
  <si>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</si>
  <si>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</si>
  <si>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</si>
  <si>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</si>
  <si>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</si>
  <si>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</si>
  <si>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</si>
  <si>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</si>
  <si>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</si>
  <si>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</si>
  <si>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</si>
  <si>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</si>
  <si>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</si>
  <si>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</si>
  <si>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</si>
  <si>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</si>
  <si>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</si>
  <si>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</si>
  <si>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</si>
  <si>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</si>
  <si>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</si>
  <si>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</si>
  <si>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</si>
  <si>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</si>
  <si>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</si>
  <si>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</si>
  <si>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</si>
  <si>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</si>
  <si>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</si>
  <si>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</si>
  <si>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</si>
  <si>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</si>
  <si>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</si>
  <si>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</si>
  <si>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</si>
  <si>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</si>
  <si>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</si>
  <si>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</si>
  <si>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</si>
  <si>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</si>
  <si>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</si>
  <si>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</si>
  <si>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</si>
  <si>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</si>
  <si>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</si>
  <si>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</si>
  <si>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</si>
  <si>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</si>
  <si>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</si>
  <si>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</si>
  <si>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</si>
  <si>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</si>
  <si>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</si>
  <si>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</si>
  <si>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</si>
  <si>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</si>
  <si>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</si>
  <si>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</si>
  <si>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</si>
  <si>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</si>
  <si>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</si>
  <si>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</si>
  <si>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</si>
  <si>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</si>
  <si>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</si>
  <si>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</si>
  <si>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</si>
  <si>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</si>
  <si>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</si>
  <si>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</si>
  <si>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</si>
  <si>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</si>
  <si>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</si>
  <si>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</si>
  <si>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</si>
  <si>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</si>
  <si>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</si>
  <si>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</si>
  <si>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</si>
  <si>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</si>
  <si>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</si>
  <si>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</si>
  <si>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</si>
  <si>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</si>
  <si>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</si>
  <si>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</si>
  <si>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</si>
  <si>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</si>
  <si>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</si>
  <si>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</si>
  <si>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</si>
  <si>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</si>
  <si>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</si>
  <si>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</si>
  <si>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</si>
  <si>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</si>
  <si>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</si>
  <si>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</si>
  <si>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</si>
  <si>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</si>
  <si>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</si>
  <si>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</si>
  <si>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</si>
  <si>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</si>
  <si>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</si>
  <si>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</si>
  <si>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</si>
  <si>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</si>
  <si>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</si>
  <si>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</si>
  <si>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</si>
  <si>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</si>
  <si>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</si>
  <si>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</si>
  <si>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</si>
  <si>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</si>
  <si>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</si>
  <si>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</si>
  <si>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</si>
  <si>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</si>
  <si>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</si>
  <si>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</si>
  <si>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</si>
  <si>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</si>
  <si>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</si>
  <si>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</si>
  <si>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</si>
  <si>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</si>
  <si>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</si>
  <si>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</si>
  <si>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</si>
  <si>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</si>
  <si>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</si>
  <si>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</si>
  <si>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</si>
  <si>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</si>
  <si>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</si>
  <si>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</si>
  <si>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</si>
  <si>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</si>
  <si>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</si>
  <si>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</si>
  <si>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</si>
  <si>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</si>
  <si>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</si>
  <si>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</si>
  <si>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</si>
  <si>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</si>
  <si>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</si>
  <si>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</si>
  <si>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</si>
  <si>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</si>
  <si>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</si>
  <si>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</si>
  <si>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</si>
  <si>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</si>
  <si>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</si>
  <si>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</si>
  <si>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</si>
  <si>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</si>
  <si>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</si>
  <si>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</si>
  <si>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</si>
  <si>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</si>
  <si>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</si>
  <si>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</si>
  <si>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</si>
  <si>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</si>
  <si>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</si>
  <si>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</si>
  <si>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</si>
  <si>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</si>
  <si>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</si>
  <si>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</si>
  <si>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</si>
  <si>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</si>
  <si>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</si>
  <si>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</si>
  <si>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</si>
  <si>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</si>
  <si>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</si>
  <si>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</si>
  <si>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</si>
  <si>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</si>
  <si>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</si>
  <si>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</si>
  <si>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</si>
  <si>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</si>
  <si>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</si>
  <si>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</si>
  <si>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</si>
  <si>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</si>
  <si>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</si>
  <si>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</si>
  <si>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</si>
  <si>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</si>
  <si>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</si>
  <si>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</si>
  <si>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</si>
  <si>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</si>
  <si>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</si>
  <si>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</si>
  <si>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</si>
  <si>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</si>
  <si>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</si>
  <si>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</si>
  <si>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</si>
  <si>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</si>
  <si>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</si>
  <si>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</si>
  <si>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</si>
  <si>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</si>
  <si>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</si>
  <si>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</si>
  <si>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</si>
  <si>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</si>
  <si>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</si>
  <si>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</si>
  <si>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</si>
  <si>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</si>
  <si>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</si>
  <si>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</si>
  <si>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</si>
  <si>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</si>
  <si>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</si>
  <si>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</si>
  <si>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</si>
  <si>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</si>
  <si>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</si>
  <si>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</si>
  <si>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</si>
  <si>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</si>
  <si>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</si>
  <si>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</si>
  <si>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</si>
  <si>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</si>
  <si>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</si>
  <si>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</si>
  <si>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</si>
  <si>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</si>
  <si>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</si>
  <si>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</si>
  <si>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</si>
  <si>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</si>
  <si>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</si>
  <si>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</si>
  <si>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</si>
  <si>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</si>
  <si>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</si>
  <si>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</si>
  <si>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</si>
  <si>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</si>
  <si>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</si>
  <si>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</si>
  <si>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</si>
  <si>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</si>
  <si>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</si>
  <si>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</si>
  <si>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</si>
  <si>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</si>
  <si>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</si>
  <si>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</si>
  <si>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</si>
  <si>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</si>
  <si>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</si>
  <si>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</si>
  <si>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</si>
  <si>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</si>
  <si>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</si>
  <si>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</si>
  <si>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</si>
  <si>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</si>
  <si>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</si>
  <si>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</si>
  <si>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</si>
  <si>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</si>
  <si>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</si>
  <si>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</si>
  <si>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</si>
  <si>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</si>
  <si>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</si>
  <si>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</si>
  <si>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</si>
  <si>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</si>
  <si>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</si>
  <si>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</si>
  <si>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</si>
  <si>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</si>
  <si>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</si>
  <si>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</si>
  <si>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</si>
  <si>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</si>
  <si>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</si>
  <si>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</si>
  <si>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</si>
  <si>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</si>
  <si>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</si>
  <si>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</si>
  <si>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</si>
  <si>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</si>
  <si>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</si>
  <si>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</si>
  <si>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</si>
  <si>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</si>
  <si>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</si>
  <si>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</si>
  <si>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</si>
  <si>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</si>
  <si>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</si>
  <si>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</si>
  <si>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</si>
  <si>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</si>
  <si>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</si>
  <si>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</si>
  <si>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</si>
  <si>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</si>
  <si>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</si>
  <si>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</si>
  <si>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</si>
  <si>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</si>
  <si>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</si>
  <si>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</si>
  <si>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</si>
  <si>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</si>
  <si>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</si>
  <si>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</si>
  <si>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</si>
  <si>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</si>
  <si>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</si>
  <si>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</si>
  <si>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</si>
  <si>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</si>
  <si>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</si>
  <si>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</si>
  <si>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</si>
  <si>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</si>
  <si>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</si>
  <si>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</si>
  <si>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</si>
  <si>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</si>
  <si>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</si>
  <si>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</si>
  <si>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</si>
  <si>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</si>
  <si>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</si>
  <si>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</si>
  <si>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</si>
  <si>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</si>
  <si>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</si>
  <si>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</si>
  <si>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</si>
  <si>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</si>
  <si>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</si>
  <si>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</si>
  <si>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</si>
  <si>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</si>
  <si>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</si>
  <si>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</si>
  <si>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</si>
  <si>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</si>
  <si>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</si>
  <si>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</si>
  <si>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</si>
  <si>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</si>
  <si>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</si>
  <si>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</si>
  <si>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</si>
  <si>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</si>
  <si>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</si>
  <si>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</si>
  <si>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</si>
  <si>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</si>
  <si>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</si>
  <si>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</si>
  <si>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</si>
  <si>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</si>
  <si>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</si>
  <si>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</si>
  <si>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</si>
  <si>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</si>
  <si>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</si>
  <si>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</si>
  <si>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</si>
  <si>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</si>
  <si>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</si>
  <si>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</si>
  <si>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</si>
  <si>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</si>
  <si>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</si>
  <si>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</si>
  <si>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</si>
  <si>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</si>
  <si>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</si>
  <si>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</si>
  <si>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</si>
  <si>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</si>
  <si>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</si>
  <si>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</si>
  <si>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</si>
  <si>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</si>
  <si>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</si>
  <si>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</si>
  <si>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</si>
  <si>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</si>
  <si>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</si>
  <si>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</si>
  <si>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</si>
  <si>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</si>
  <si>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</si>
  <si>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</si>
  <si>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</si>
  <si>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</si>
  <si>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</si>
  <si>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</si>
  <si>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</si>
  <si>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</si>
  <si>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</si>
  <si>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</si>
  <si>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</si>
  <si>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</si>
  <si>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</si>
  <si>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</si>
  <si>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</si>
  <si>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</si>
  <si>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</si>
  <si>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</si>
  <si>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</si>
  <si>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</si>
  <si>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</si>
  <si>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</si>
  <si>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</si>
  <si>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</si>
  <si>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</si>
  <si>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</si>
  <si>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</si>
  <si>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</si>
  <si>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</si>
  <si>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</si>
  <si>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</si>
  <si>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</si>
  <si>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</si>
  <si>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</si>
  <si>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</si>
  <si>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</si>
  <si>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</si>
  <si>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</si>
  <si>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</si>
  <si>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</si>
  <si>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</si>
  <si>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</si>
  <si>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</si>
  <si>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</si>
  <si>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</si>
  <si>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</si>
  <si>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</si>
  <si>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</si>
  <si>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</si>
  <si>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</si>
  <si>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</si>
  <si>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</si>
  <si>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</si>
  <si>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</si>
  <si>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</si>
  <si>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</si>
  <si>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</si>
  <si>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</si>
  <si>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</si>
  <si>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</si>
  <si>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</si>
  <si>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</si>
  <si>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</si>
  <si>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</si>
  <si>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</si>
  <si>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</si>
  <si>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</si>
  <si>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</si>
  <si>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</si>
  <si>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</si>
  <si>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</si>
  <si>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</si>
  <si>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</si>
  <si>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</si>
  <si>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</si>
  <si>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</si>
  <si>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</si>
  <si>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</si>
  <si>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</si>
  <si>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</si>
  <si>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</si>
  <si>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</si>
  <si>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</si>
  <si>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</si>
  <si>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</si>
  <si>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</si>
  <si>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</si>
  <si>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</si>
  <si>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</si>
  <si>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</si>
  <si>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</si>
  <si>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</si>
  <si>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</si>
  <si>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</si>
  <si>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</si>
  <si>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</si>
  <si>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</si>
  <si>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</si>
  <si>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</si>
  <si>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</si>
  <si>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</si>
  <si>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</si>
  <si>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</si>
  <si>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</si>
  <si>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</si>
  <si>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</si>
  <si>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</si>
  <si>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</si>
  <si>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</si>
  <si>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</si>
  <si>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</si>
  <si>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</si>
  <si>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</si>
  <si>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</si>
  <si>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</si>
  <si>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</si>
  <si>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</si>
  <si>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</si>
  <si>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</si>
  <si>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</si>
  <si>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</si>
  <si>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</si>
  <si>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</si>
  <si>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</si>
  <si>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</si>
  <si>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</si>
  <si>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</si>
  <si>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</si>
  <si>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</si>
  <si>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</si>
  <si>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</si>
  <si>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</si>
  <si>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</si>
  <si>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</si>
  <si>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</si>
  <si>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</si>
  <si>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</si>
  <si>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</si>
  <si>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</si>
  <si>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</si>
  <si>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</si>
  <si>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</si>
  <si>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</si>
  <si>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</si>
  <si>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</si>
  <si>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</si>
  <si>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</si>
  <si>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</si>
  <si>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</si>
  <si>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</si>
  <si>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</si>
  <si>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</si>
  <si>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</si>
  <si>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</si>
  <si>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</si>
  <si>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</si>
  <si>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</si>
  <si>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</si>
  <si>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</si>
  <si>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</si>
  <si>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</si>
  <si>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</si>
  <si>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</si>
  <si>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</si>
  <si>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</si>
  <si>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</si>
  <si>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</si>
  <si>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</si>
  <si>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</si>
  <si>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</si>
  <si>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</si>
  <si>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</si>
  <si>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</si>
  <si>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</si>
  <si>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</si>
  <si>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</si>
  <si>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</si>
  <si>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</si>
  <si>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</si>
  <si>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</si>
  <si>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</si>
  <si>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</si>
  <si>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</si>
  <si>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</si>
  <si>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</si>
  <si>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</si>
  <si>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</si>
  <si>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</si>
  <si>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</si>
  <si>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</si>
  <si>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</si>
  <si>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</si>
  <si>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</si>
  <si>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</si>
  <si>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</si>
  <si>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</si>
  <si>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</si>
  <si>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</si>
  <si>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</si>
  <si>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</si>
  <si>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</si>
  <si>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</si>
  <si>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</si>
  <si>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</si>
  <si>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</si>
  <si>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</si>
  <si>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</si>
  <si>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</si>
  <si>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</si>
  <si>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</si>
  <si>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</si>
  <si>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</si>
  <si>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</si>
  <si>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</si>
  <si>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</si>
  <si>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</si>
  <si>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</si>
  <si>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</si>
  <si>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</si>
  <si>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</si>
  <si>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</si>
  <si>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</si>
  <si>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</si>
  <si>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</si>
  <si>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</si>
  <si>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</si>
  <si>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</si>
  <si>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</si>
  <si>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</si>
  <si>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</si>
  <si>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</si>
  <si>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</si>
  <si>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</si>
  <si>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</si>
  <si>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</si>
  <si>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</si>
  <si>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</si>
  <si>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</si>
  <si>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</si>
  <si>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</si>
  <si>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</si>
  <si>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</si>
  <si>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</si>
  <si>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</si>
  <si>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</si>
  <si>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</si>
  <si>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</si>
  <si>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</si>
  <si>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</si>
  <si>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</si>
  <si>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</si>
  <si>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</si>
  <si>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</si>
  <si>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</si>
  <si>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</si>
  <si>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</si>
  <si>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</si>
  <si>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</si>
  <si>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</si>
  <si>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</si>
  <si>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</si>
  <si>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</si>
  <si>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</si>
  <si>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</si>
  <si>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</si>
  <si>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</si>
  <si>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</si>
  <si>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</si>
  <si>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</si>
  <si>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</si>
  <si>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</si>
  <si>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</si>
  <si>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</si>
  <si>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</si>
  <si>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</si>
  <si>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</si>
  <si>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</si>
  <si>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</si>
  <si>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</si>
  <si>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</si>
  <si>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</si>
  <si>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</si>
  <si>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</si>
  <si>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</si>
  <si>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</si>
  <si>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</si>
  <si>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</si>
  <si>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</si>
  <si>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</si>
  <si>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</si>
  <si>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</si>
  <si>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</si>
  <si>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</si>
  <si>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</si>
  <si>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</si>
  <si>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</si>
  <si>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</si>
  <si>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</si>
  <si>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</si>
  <si>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</si>
  <si>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</si>
  <si>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</si>
  <si>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</si>
  <si>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</si>
  <si>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</si>
  <si>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</si>
  <si>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</si>
  <si>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</si>
  <si>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</si>
  <si>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</si>
  <si>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</si>
  <si>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</si>
  <si>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</si>
  <si>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</si>
  <si>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</si>
  <si>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</si>
  <si>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</si>
  <si>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</si>
  <si>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</si>
  <si>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</si>
  <si>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</si>
  <si>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</si>
  <si>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</si>
  <si>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</si>
  <si>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</si>
  <si>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</si>
  <si>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</si>
  <si>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</si>
  <si>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</si>
  <si>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</si>
  <si>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</si>
  <si>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</si>
  <si>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</si>
  <si>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</si>
  <si>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</si>
  <si>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</si>
  <si>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</si>
  <si>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</si>
  <si>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</si>
  <si>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</si>
  <si>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</si>
  <si>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</si>
  <si>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</si>
  <si>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</si>
  <si>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</si>
  <si>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</si>
  <si>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</si>
  <si>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</si>
  <si>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</si>
  <si>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</si>
  <si>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</si>
  <si>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</si>
  <si>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</si>
  <si>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</si>
  <si>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</si>
  <si>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</si>
  <si>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</si>
  <si>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</si>
  <si>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</si>
  <si>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</si>
  <si>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</si>
  <si>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</si>
  <si>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</si>
  <si>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</si>
  <si>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</si>
  <si>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</si>
  <si>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</si>
  <si>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</si>
  <si>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</si>
  <si>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</si>
  <si>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</si>
  <si>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</si>
  <si>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</si>
  <si>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</si>
  <si>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</si>
  <si>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</si>
  <si>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</si>
  <si>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</si>
  <si>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</si>
  <si>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</si>
  <si>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</si>
  <si>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</si>
  <si>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</si>
  <si>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</si>
  <si>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</si>
  <si>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</si>
  <si>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</si>
  <si>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</si>
  <si>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</si>
  <si>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</si>
  <si>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</si>
  <si>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</si>
  <si>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</si>
  <si>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</si>
  <si>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</si>
  <si>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</si>
  <si>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</si>
  <si>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</si>
  <si>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</si>
  <si>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</si>
  <si>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</si>
  <si>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</si>
  <si>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</si>
  <si>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</si>
  <si>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</si>
  <si>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</si>
  <si>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</si>
  <si>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</si>
  <si>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</si>
  <si>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</si>
  <si>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</si>
  <si>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</si>
  <si>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</si>
  <si>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</si>
  <si>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</si>
  <si>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</si>
  <si>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</si>
  <si>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</si>
  <si>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</si>
  <si>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</si>
  <si>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</si>
  <si>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</si>
  <si>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</si>
  <si>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</si>
  <si>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</si>
  <si>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</si>
  <si>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</si>
  <si>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</si>
  <si>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</si>
  <si>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</si>
  <si>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</si>
  <si>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</si>
  <si>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</si>
  <si>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</si>
  <si>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</si>
  <si>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</si>
  <si>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</si>
  <si>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</si>
  <si>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</si>
  <si>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</si>
  <si>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</si>
  <si>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</si>
  <si>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</si>
  <si>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</si>
  <si>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</si>
  <si>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</si>
  <si>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</si>
  <si>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</si>
  <si>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</si>
  <si>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</si>
  <si>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</si>
  <si>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</si>
  <si>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</si>
  <si>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</si>
  <si>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</si>
  <si>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</si>
  <si>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</si>
  <si>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</si>
  <si>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</si>
  <si>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</si>
  <si>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</si>
  <si>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</si>
  <si>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</si>
  <si>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</si>
  <si>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</si>
  <si>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</si>
  <si>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</si>
  <si>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</si>
  <si>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</si>
  <si>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</si>
  <si>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</si>
  <si>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</si>
  <si>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</si>
  <si>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</si>
  <si>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</si>
  <si>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</si>
  <si>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</si>
  <si>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</si>
  <si>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</si>
  <si>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</si>
  <si>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</si>
  <si>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</si>
  <si>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</si>
  <si>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</si>
  <si>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</si>
  <si>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</si>
  <si>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</si>
  <si>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</si>
  <si>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</si>
  <si>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</si>
  <si>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</si>
  <si>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</si>
  <si>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</si>
  <si>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</si>
  <si>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</si>
  <si>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</si>
  <si>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</si>
  <si>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</si>
  <si>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</si>
  <si>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</si>
  <si>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</si>
  <si>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</si>
  <si>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</si>
  <si>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</si>
  <si>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</si>
  <si>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</si>
  <si>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</si>
  <si>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</si>
  <si>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</si>
  <si>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</si>
  <si>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</si>
  <si>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</si>
  <si>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</si>
  <si>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</si>
  <si>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</si>
  <si>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</si>
  <si>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</si>
  <si>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</si>
  <si>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</si>
  <si>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</si>
  <si>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</si>
  <si>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</si>
  <si>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</si>
  <si>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</si>
  <si>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</si>
  <si>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</si>
  <si>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</si>
  <si>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</si>
  <si>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</si>
  <si>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</si>
  <si>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</si>
  <si>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</si>
  <si>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</si>
  <si>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</si>
  <si>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</si>
  <si>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</si>
  <si>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</si>
  <si>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</si>
  <si>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</si>
  <si>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</si>
  <si>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</si>
  <si>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</si>
  <si>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</si>
  <si>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</si>
  <si>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</si>
  <si>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</si>
  <si>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</si>
  <si>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</si>
  <si>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</si>
  <si>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</si>
  <si>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</si>
  <si>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</si>
  <si>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</si>
  <si>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</si>
  <si>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</si>
  <si>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</si>
  <si>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</si>
  <si>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</si>
  <si>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</si>
  <si>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</si>
  <si>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</si>
  <si>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</si>
  <si>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</si>
  <si>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</si>
  <si>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</si>
  <si>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</si>
  <si>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</si>
  <si>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</si>
  <si>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</si>
  <si>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</si>
  <si>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</si>
  <si>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</si>
  <si>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</si>
  <si>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</si>
  <si>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</si>
  <si>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</si>
  <si>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</si>
  <si>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</si>
  <si>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</si>
  <si>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</si>
  <si>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</si>
  <si>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</si>
  <si>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</si>
  <si>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</si>
  <si>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</si>
  <si>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</si>
  <si>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</si>
  <si>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</si>
  <si>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</si>
  <si>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</si>
  <si>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</si>
  <si>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</si>
  <si>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</si>
  <si>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</si>
  <si>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</si>
  <si>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</si>
  <si>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</si>
  <si>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</si>
  <si>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</si>
  <si>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</si>
  <si>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</si>
  <si>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</si>
  <si>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</si>
  <si>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</si>
  <si>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</si>
  <si>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</si>
  <si>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</si>
  <si>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</si>
  <si>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</si>
  <si>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</si>
  <si>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</si>
  <si>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</si>
  <si>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</si>
  <si>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</si>
  <si>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</si>
  <si>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</si>
  <si>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</si>
  <si>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</si>
  <si>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</si>
  <si>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</si>
  <si>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</si>
  <si>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</si>
  <si>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</si>
  <si>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</si>
  <si>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</si>
  <si>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</si>
  <si>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</si>
  <si>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</si>
  <si>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</si>
  <si>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</si>
  <si>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</si>
  <si>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</si>
  <si>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</si>
  <si>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</si>
  <si>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</si>
  <si>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</si>
  <si>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</si>
  <si>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</si>
  <si>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</si>
  <si>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</si>
  <si>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</si>
  <si>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</si>
  <si>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</si>
  <si>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</si>
  <si>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</si>
  <si>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</si>
  <si>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</si>
  <si>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</si>
  <si>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</si>
  <si>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</si>
  <si>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</si>
  <si>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</si>
  <si>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</si>
  <si>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</si>
  <si>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</si>
  <si>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</si>
  <si>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</si>
  <si>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</si>
  <si>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</si>
  <si>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</si>
  <si>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</si>
  <si>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</si>
  <si>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</si>
  <si>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</si>
  <si>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</si>
  <si>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</si>
  <si>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</si>
  <si>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</si>
  <si>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</si>
  <si>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</si>
  <si>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</si>
  <si>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</si>
  <si>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</si>
  <si>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</si>
  <si>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</si>
  <si>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</si>
  <si>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</si>
  <si>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</si>
  <si>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</si>
  <si>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</si>
  <si>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</si>
  <si>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</si>
  <si>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</si>
  <si>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</si>
  <si>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</si>
  <si>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</si>
  <si>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</si>
  <si>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</si>
  <si>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</si>
  <si>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</si>
  <si>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</si>
  <si>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</si>
  <si>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</si>
  <si>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</si>
  <si>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</si>
  <si>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</si>
  <si>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</si>
  <si>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</si>
  <si>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</si>
  <si>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</si>
  <si>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</si>
  <si>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</si>
  <si>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</si>
  <si>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</si>
  <si>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</si>
  <si>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</si>
  <si>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</si>
  <si>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</si>
  <si>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</si>
  <si>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</si>
  <si>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</si>
  <si>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</si>
  <si>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</si>
  <si>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</si>
  <si>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</si>
  <si>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</si>
  <si>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</si>
  <si>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</si>
  <si>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</si>
  <si>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</si>
  <si>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</si>
  <si>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</si>
  <si>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</si>
  <si>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</si>
  <si>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</si>
  <si>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</si>
  <si>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</si>
  <si>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</si>
  <si>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</si>
  <si>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</si>
  <si>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</si>
  <si>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</si>
  <si>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</si>
  <si>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</si>
  <si>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</si>
  <si>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</si>
  <si>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</si>
  <si>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</si>
  <si>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</si>
  <si>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</si>
  <si>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</si>
  <si>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</si>
  <si>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</si>
  <si>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</si>
  <si>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</si>
  <si>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</si>
  <si>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</si>
  <si>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</si>
  <si>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</si>
  <si>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</si>
  <si>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</si>
  <si>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</si>
  <si>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</si>
  <si>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</si>
  <si>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</si>
  <si>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</si>
  <si>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</si>
  <si>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</si>
  <si>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</si>
  <si>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</si>
  <si>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</si>
  <si>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</si>
  <si>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</si>
  <si>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</si>
  <si>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</si>
  <si>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</si>
  <si>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</si>
  <si>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</si>
  <si>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</si>
  <si>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</si>
  <si>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</si>
  <si>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</si>
  <si>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</si>
  <si>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</si>
  <si>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</si>
  <si>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</si>
  <si>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</si>
  <si>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</si>
  <si>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</si>
  <si>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</si>
  <si>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</si>
  <si>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</si>
  <si>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</si>
  <si>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</si>
  <si>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</si>
  <si>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</si>
  <si>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</si>
  <si>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</si>
  <si>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</si>
  <si>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</si>
  <si>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</si>
  <si>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</si>
  <si>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</si>
  <si>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</si>
  <si>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</si>
  <si>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</si>
  <si>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</si>
  <si>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</si>
  <si>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</si>
  <si>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</si>
  <si>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</si>
  <si>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</si>
  <si>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</si>
  <si>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</si>
  <si>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</si>
  <si>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</si>
  <si>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</si>
  <si>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</si>
  <si>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</si>
  <si>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</si>
  <si>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</si>
  <si>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</si>
  <si>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</si>
  <si>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</si>
  <si>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</si>
  <si>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</si>
  <si>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</si>
  <si>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</si>
  <si>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</si>
  <si>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</si>
  <si>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</si>
  <si>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</si>
  <si>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</si>
  <si>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</si>
  <si>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</si>
  <si>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</si>
  <si>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</si>
  <si>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</si>
  <si>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</si>
  <si>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</si>
  <si>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</si>
  <si>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</si>
  <si>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</si>
  <si>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</si>
  <si>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</si>
  <si>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</si>
  <si>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</si>
  <si>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</si>
  <si>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</si>
  <si>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</si>
  <si>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</si>
  <si>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</si>
  <si>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</si>
  <si>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</si>
  <si>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</si>
  <si>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</si>
  <si>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</si>
  <si>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</si>
  <si>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</si>
  <si>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</si>
  <si>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</si>
  <si>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</si>
  <si>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</si>
  <si>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</si>
  <si>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</si>
  <si>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</si>
  <si>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</si>
  <si>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</si>
  <si>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</si>
  <si>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</si>
  <si>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</si>
  <si>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</si>
  <si>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</si>
  <si>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</si>
  <si>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</si>
  <si>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</si>
  <si>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</si>
  <si>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</si>
  <si>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</si>
  <si>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</si>
  <si>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</si>
  <si>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</si>
  <si>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</si>
  <si>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</si>
  <si>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</si>
  <si>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</si>
  <si>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</si>
  <si>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</si>
  <si>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</si>
  <si>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</si>
  <si>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</si>
  <si>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</si>
  <si>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</si>
  <si>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</si>
  <si>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</si>
  <si>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</si>
  <si>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</si>
  <si>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</si>
  <si>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</si>
  <si>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</si>
  <si>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</si>
  <si>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</si>
  <si>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</si>
  <si>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</si>
  <si>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</si>
  <si>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</si>
  <si>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</si>
  <si>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</si>
  <si>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</si>
  <si>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</si>
  <si>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</si>
  <si>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</si>
  <si>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</si>
  <si>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</si>
  <si>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</si>
  <si>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</si>
  <si>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</si>
  <si>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</si>
  <si>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</si>
  <si>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</si>
  <si>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</si>
  <si>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</si>
  <si>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</si>
  <si>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</si>
  <si>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</si>
  <si>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</si>
  <si>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</si>
  <si>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</si>
  <si>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</si>
  <si>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</si>
  <si>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</si>
  <si>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</si>
  <si>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</si>
  <si>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</si>
  <si>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</si>
  <si>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</si>
  <si>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</si>
  <si>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</si>
  <si>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</si>
  <si>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</si>
  <si>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</si>
  <si>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</si>
  <si>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</si>
  <si>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</si>
  <si>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</si>
  <si>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</si>
  <si>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</si>
  <si>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</si>
  <si>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</si>
  <si>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</si>
  <si>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</si>
  <si>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</si>
  <si>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</si>
  <si>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</si>
  <si>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</si>
  <si>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</si>
  <si>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</si>
  <si>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</si>
  <si>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</si>
  <si>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</si>
  <si>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</si>
  <si>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</si>
  <si>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</si>
  <si>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</si>
  <si>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</si>
  <si>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</si>
  <si>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</si>
  <si>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</si>
  <si>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</si>
  <si>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</si>
  <si>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</si>
  <si>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</si>
  <si>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</si>
  <si>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</si>
  <si>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</si>
  <si>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</si>
  <si>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</si>
  <si>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</si>
  <si>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</si>
  <si>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</si>
  <si>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</si>
  <si>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</si>
  <si>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</si>
  <si>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</si>
  <si>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</si>
  <si>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</si>
  <si>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</si>
  <si>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</si>
  <si>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</si>
  <si>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</si>
  <si>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</si>
  <si>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</si>
  <si>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</si>
  <si>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</si>
  <si>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</si>
  <si>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</si>
  <si>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</si>
  <si>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</si>
  <si>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</si>
  <si>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</si>
  <si>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</si>
  <si>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</si>
  <si>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</si>
  <si>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</si>
  <si>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</si>
  <si>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</si>
  <si>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</si>
  <si>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</si>
  <si>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</si>
  <si>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</si>
  <si>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</si>
  <si>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</si>
  <si>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</si>
  <si>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</si>
  <si>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</si>
  <si>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</si>
  <si>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</si>
  <si>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</si>
  <si>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</si>
  <si>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</si>
  <si>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</si>
  <si>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</si>
  <si>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</si>
  <si>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</si>
  <si>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</si>
  <si>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</si>
  <si>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</si>
  <si>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</si>
  <si>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</si>
  <si>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</si>
  <si>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</si>
  <si>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</si>
  <si>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</si>
  <si>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</si>
  <si>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</si>
  <si>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</si>
  <si>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</si>
  <si>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</si>
  <si>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</si>
  <si>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</si>
  <si>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</si>
  <si>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</si>
  <si>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</si>
  <si>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</si>
  <si>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</si>
  <si>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</si>
  <si>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</si>
  <si>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</si>
  <si>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</si>
  <si>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</si>
  <si>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</si>
  <si>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</si>
  <si>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</si>
  <si>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</si>
  <si>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</si>
  <si>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</si>
  <si>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</si>
  <si>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</si>
  <si>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</si>
  <si>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</si>
  <si>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</si>
  <si>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</si>
  <si>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</si>
  <si>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</si>
  <si>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</si>
  <si>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</si>
  <si>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</si>
  <si>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</si>
  <si>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</si>
  <si>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</si>
  <si>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</si>
  <si>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</si>
  <si>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</si>
  <si>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</si>
  <si>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</si>
  <si>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</si>
  <si>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</si>
  <si>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</si>
  <si>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</si>
  <si>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</si>
  <si>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</si>
  <si>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</si>
  <si>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</si>
  <si>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</si>
  <si>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</si>
  <si>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</si>
  <si>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</si>
  <si>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</si>
  <si>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</si>
  <si>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</si>
  <si>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</si>
  <si>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</si>
  <si>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</si>
  <si>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</si>
  <si>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</si>
  <si>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</si>
  <si>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</si>
  <si>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</si>
  <si>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</si>
  <si>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</si>
  <si>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</si>
  <si>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</si>
  <si>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</si>
  <si>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</si>
  <si>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</si>
  <si>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</si>
  <si>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</si>
  <si>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</si>
  <si>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</si>
  <si>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</si>
  <si>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</si>
  <si>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</si>
  <si>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</si>
  <si>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</si>
  <si>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</si>
  <si>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</si>
  <si>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</si>
  <si>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</si>
  <si>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</si>
  <si>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</si>
  <si>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</si>
  <si>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</si>
  <si>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</si>
  <si>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</si>
  <si>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</si>
  <si>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</si>
  <si>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</si>
  <si>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</si>
  <si>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</si>
  <si>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</si>
  <si>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</si>
  <si>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</si>
  <si>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</si>
  <si>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</si>
  <si>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</si>
  <si>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</si>
  <si>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</si>
  <si>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</si>
  <si>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</si>
  <si>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</si>
  <si>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</si>
  <si>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</si>
  <si>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</si>
  <si>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</si>
  <si>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</si>
  <si>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</si>
  <si>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</si>
  <si>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</si>
  <si>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</si>
  <si>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</si>
  <si>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</si>
  <si>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</si>
  <si>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</si>
  <si>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</si>
  <si>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</si>
  <si>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</si>
  <si>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</si>
  <si>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</si>
  <si>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</si>
  <si>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</si>
  <si>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</si>
  <si>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</si>
  <si>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</si>
  <si>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</si>
  <si>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</si>
  <si>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</si>
  <si>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</si>
  <si>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</si>
  <si>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</si>
  <si>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</si>
  <si>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</si>
  <si>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</si>
  <si>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</si>
  <si>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</si>
  <si>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</si>
  <si>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</si>
  <si>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</si>
  <si>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</si>
  <si>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</si>
  <si>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</si>
  <si>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</si>
  <si>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</si>
  <si>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</si>
  <si>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</si>
  <si>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</si>
  <si>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</si>
  <si>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</si>
  <si>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</si>
  <si>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</si>
  <si>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</si>
  <si>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</si>
  <si>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</si>
  <si>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</si>
  <si>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</si>
  <si>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</si>
  <si>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</si>
  <si>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</si>
  <si>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</si>
  <si>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</si>
  <si>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</si>
  <si>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</si>
  <si>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</si>
  <si>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</si>
  <si>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</si>
  <si>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</si>
  <si>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</si>
  <si>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</si>
  <si>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</si>
  <si>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</si>
  <si>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</si>
  <si>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</si>
  <si>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</si>
  <si>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</si>
  <si>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</si>
  <si>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</si>
  <si>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</si>
  <si>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</si>
  <si>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</si>
  <si>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</si>
  <si>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</si>
  <si>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</si>
  <si>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</si>
  <si>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</si>
  <si>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</si>
  <si>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</si>
  <si>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</si>
  <si>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</si>
  <si>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</si>
  <si>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</si>
  <si>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</si>
  <si>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</si>
  <si>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</si>
  <si>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</si>
  <si>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</si>
  <si>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</si>
  <si>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</si>
  <si>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</si>
  <si>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</si>
  <si>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</si>
  <si>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</si>
  <si>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</si>
  <si>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</si>
  <si>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</si>
  <si>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</si>
  <si>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</si>
  <si>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</si>
  <si>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</si>
  <si>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</si>
  <si>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</si>
  <si>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</si>
  <si>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</si>
  <si>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</si>
  <si>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</si>
  <si>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</si>
  <si>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</si>
  <si>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</si>
  <si>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</si>
  <si>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</si>
  <si>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</si>
  <si>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</si>
  <si>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</si>
  <si>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</si>
  <si>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</si>
  <si>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</si>
  <si>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</si>
  <si>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</si>
  <si>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</si>
  <si>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</si>
  <si>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</si>
  <si>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</si>
  <si>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</si>
  <si>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</si>
  <si>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</si>
  <si>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</si>
  <si>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</si>
  <si>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</si>
  <si>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</si>
  <si>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</si>
  <si>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</si>
  <si>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</si>
  <si>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</si>
  <si>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</si>
  <si>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</si>
  <si>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</si>
  <si>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</si>
  <si>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</si>
  <si>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</si>
  <si>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</si>
  <si>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</si>
  <si>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</si>
  <si>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</si>
  <si>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</si>
  <si>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</si>
  <si>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</si>
  <si>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</si>
  <si>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</si>
  <si>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</si>
  <si>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</si>
  <si>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</si>
  <si>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</si>
  <si>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</si>
  <si>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</si>
  <si>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</si>
  <si>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</si>
  <si>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</si>
  <si>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</si>
  <si>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</si>
  <si>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</si>
  <si>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</si>
  <si>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</si>
  <si>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</si>
  <si>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</si>
  <si>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</si>
  <si>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</si>
  <si>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</si>
  <si>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</si>
  <si>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</si>
  <si>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</si>
  <si>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</si>
  <si>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</si>
  <si>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</si>
  <si>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</si>
  <si>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</si>
  <si>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</si>
  <si>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</si>
  <si>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</si>
  <si>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</si>
  <si>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</si>
  <si>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</si>
  <si>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</si>
  <si>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</si>
  <si>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</si>
  <si>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</si>
  <si>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</si>
  <si>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</si>
  <si>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</si>
  <si>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</si>
  <si>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</si>
  <si>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</si>
  <si>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</si>
  <si>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</si>
  <si>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</si>
  <si>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</si>
  <si>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</si>
  <si>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</si>
  <si>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</si>
  <si>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</si>
  <si>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</si>
  <si>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</si>
  <si>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</si>
  <si>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</si>
  <si>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</si>
  <si>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</si>
  <si>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</si>
  <si>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</si>
  <si>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</si>
  <si>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</si>
  <si>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</si>
  <si>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</si>
  <si>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</si>
  <si>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</si>
  <si>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</si>
  <si>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</si>
  <si>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</si>
  <si>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</si>
  <si>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</si>
  <si>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</si>
  <si>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</si>
  <si>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</si>
  <si>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</si>
  <si>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</si>
  <si>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</si>
  <si>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</si>
  <si>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</si>
  <si>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</si>
  <si>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</si>
  <si>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</si>
  <si>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</si>
  <si>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</si>
  <si>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</si>
  <si>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</si>
  <si>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</si>
  <si>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</si>
  <si>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</si>
  <si>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</si>
  <si>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</si>
  <si>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</si>
  <si>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</si>
  <si>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</si>
  <si>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</si>
  <si>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</si>
  <si>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</si>
  <si>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</si>
  <si>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</si>
  <si>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</si>
  <si>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</si>
  <si>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</si>
  <si>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</si>
  <si>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</si>
  <si>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</si>
  <si>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</si>
  <si>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</si>
  <si>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</si>
  <si>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</si>
  <si>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</si>
  <si>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</si>
  <si>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</si>
  <si>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</si>
  <si>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</si>
  <si>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</si>
  <si>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</si>
  <si>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</si>
  <si>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</si>
  <si>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</si>
  <si>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</si>
  <si>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</si>
  <si>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</si>
  <si>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</si>
  <si>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</si>
  <si>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</si>
  <si>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</si>
  <si>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</si>
  <si>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</si>
  <si>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</si>
  <si>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</si>
  <si>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</si>
  <si>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</si>
  <si>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</si>
  <si>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</si>
  <si>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</si>
  <si>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</si>
  <si>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</si>
  <si>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</si>
  <si>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</si>
  <si>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</si>
  <si>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</si>
  <si>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</si>
  <si>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</si>
  <si>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</si>
  <si>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</si>
  <si>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</si>
  <si>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</si>
  <si>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</si>
  <si>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</si>
  <si>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</si>
  <si>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</si>
  <si>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</si>
  <si>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</si>
  <si>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</si>
  <si>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</si>
  <si>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</si>
  <si>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</si>
  <si>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</si>
  <si>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</si>
  <si>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</si>
  <si>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</si>
  <si>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</si>
  <si>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</si>
  <si>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</si>
  <si>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</si>
  <si>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</si>
  <si>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</si>
  <si>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</si>
  <si>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</si>
  <si>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</si>
  <si>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</si>
  <si>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</si>
  <si>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</si>
  <si>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</si>
  <si>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</si>
  <si>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</si>
  <si>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</si>
  <si>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</si>
  <si>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</si>
  <si>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</si>
  <si>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</si>
  <si>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</si>
  <si>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</si>
  <si>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</si>
  <si>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</si>
  <si>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</si>
  <si>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</si>
  <si>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</si>
  <si>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</si>
  <si>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</si>
  <si>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</si>
  <si>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</si>
  <si>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</si>
  <si>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</si>
  <si>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</si>
  <si>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</si>
  <si>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</si>
  <si>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</si>
  <si>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</si>
  <si>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</si>
  <si>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</si>
  <si>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</si>
  <si>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</si>
  <si>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</si>
  <si>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</si>
  <si>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</si>
  <si>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</si>
  <si>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</si>
  <si>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</si>
  <si>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</si>
  <si>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</si>
  <si>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</si>
  <si>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</si>
  <si>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</si>
  <si>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</si>
  <si>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</si>
  <si>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</si>
  <si>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</si>
  <si>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</si>
  <si>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</si>
  <si>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</si>
  <si>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</si>
  <si>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</si>
  <si>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</si>
  <si>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</si>
  <si>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</si>
  <si>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</si>
  <si>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</si>
  <si>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</si>
  <si>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</si>
  <si>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</si>
  <si>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</si>
  <si>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</si>
  <si>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</si>
  <si>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</si>
  <si>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</si>
  <si>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</si>
  <si>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</si>
  <si>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</si>
  <si>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</si>
  <si>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</si>
  <si>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</si>
  <si>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</si>
  <si>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</si>
  <si>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</si>
  <si>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</si>
  <si>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</si>
  <si>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</si>
  <si>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</si>
  <si>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</si>
  <si>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</si>
  <si>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</si>
  <si>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</si>
  <si>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</si>
  <si>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</si>
  <si>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</si>
  <si>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</si>
  <si>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</si>
  <si>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</si>
  <si>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</si>
  <si>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</si>
  <si>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</si>
  <si>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</si>
  <si>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</si>
  <si>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</si>
  <si>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</si>
  <si>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</si>
  <si>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</si>
  <si>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</si>
  <si>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</si>
  <si>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</si>
  <si>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</si>
  <si>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</si>
  <si>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</si>
  <si>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</si>
  <si>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</si>
  <si>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</si>
  <si>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</si>
  <si>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</si>
  <si>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</si>
  <si>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</si>
  <si>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</si>
  <si>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</si>
  <si>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</si>
  <si>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</si>
  <si>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</si>
  <si>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</si>
  <si>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</si>
  <si>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</si>
  <si>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</si>
  <si>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</si>
  <si>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</si>
  <si>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</si>
  <si>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</si>
  <si>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</si>
  <si>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</si>
  <si>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</si>
  <si>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</si>
  <si>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</si>
  <si>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</si>
  <si>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</si>
  <si>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</si>
  <si>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</si>
  <si>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</si>
  <si>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</si>
  <si>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</si>
  <si>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</si>
  <si>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</si>
  <si>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</si>
  <si>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</si>
  <si>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</si>
  <si>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</si>
  <si>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</si>
  <si>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</si>
  <si>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</si>
  <si>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</si>
  <si>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</si>
  <si>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</si>
  <si>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</si>
  <si>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</si>
  <si>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</si>
  <si>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</si>
  <si>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</si>
  <si>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</si>
  <si>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</si>
  <si>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</si>
  <si>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</si>
  <si>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</si>
  <si>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</si>
  <si>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</si>
  <si>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</si>
  <si>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</si>
  <si>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</si>
  <si>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</si>
  <si>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</si>
  <si>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</si>
  <si>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</si>
  <si>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</si>
  <si>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</si>
  <si>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</si>
  <si>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</si>
  <si>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</si>
  <si>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</si>
  <si>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</si>
  <si>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</si>
  <si>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</si>
  <si>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</si>
  <si>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</si>
  <si>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</si>
  <si>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</si>
  <si>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</si>
  <si>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</si>
  <si>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</si>
  <si>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</si>
  <si>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</si>
  <si>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</si>
  <si>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</si>
  <si>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</si>
  <si>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</si>
  <si>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</si>
  <si>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</si>
  <si>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</si>
  <si>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</si>
  <si>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</si>
  <si>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</si>
  <si>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</si>
  <si>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</si>
  <si>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</si>
  <si>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</si>
  <si>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</si>
  <si>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</si>
  <si>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</si>
  <si>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</si>
  <si>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</si>
  <si>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</si>
  <si>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</si>
  <si>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</si>
  <si>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</si>
  <si>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</si>
  <si>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</si>
  <si>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</si>
  <si>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</si>
  <si>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</si>
  <si>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</si>
  <si>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</si>
  <si>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</si>
  <si>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</si>
  <si>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</si>
  <si>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</si>
  <si>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</si>
  <si>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</si>
  <si>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</si>
  <si>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</si>
  <si>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</si>
  <si>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</si>
  <si>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</si>
  <si>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</si>
  <si>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</si>
  <si>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</si>
  <si>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</si>
  <si>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</si>
  <si>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</si>
  <si>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</si>
  <si>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</si>
  <si>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</si>
  <si>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</si>
  <si>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</si>
  <si>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</si>
  <si>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</si>
  <si>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</si>
  <si>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</si>
  <si>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</si>
  <si>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</si>
  <si>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</si>
  <si>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</si>
  <si>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</si>
  <si>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</si>
  <si>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</si>
  <si>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</si>
  <si>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</si>
  <si>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</si>
  <si>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</si>
  <si>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</si>
  <si>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</si>
  <si>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</si>
  <si>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</si>
  <si>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</si>
  <si>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</si>
  <si>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</si>
  <si>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</si>
  <si>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</si>
  <si>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</si>
  <si>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</si>
  <si>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</si>
  <si>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</si>
  <si>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</si>
  <si>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</si>
  <si>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</si>
  <si>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</si>
  <si>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</si>
  <si>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</si>
  <si>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</si>
  <si>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</si>
  <si>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</si>
  <si>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</si>
  <si>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</si>
  <si>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</si>
  <si>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</si>
  <si>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</si>
  <si>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</si>
  <si>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</si>
  <si>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</si>
  <si>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</si>
  <si>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</si>
  <si>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</si>
  <si>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</si>
  <si>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</si>
  <si>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</si>
  <si>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</si>
  <si>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</si>
  <si>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</si>
  <si>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</si>
  <si>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</si>
  <si>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</si>
  <si>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</si>
  <si>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</si>
  <si>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</si>
  <si>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</si>
  <si>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</si>
  <si>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</si>
  <si>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</si>
  <si>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</si>
  <si>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</si>
  <si>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</si>
  <si>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</si>
  <si>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</si>
  <si>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</si>
  <si>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</si>
  <si>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</si>
  <si>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</si>
  <si>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</si>
  <si>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</si>
  <si>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</si>
  <si>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</si>
  <si>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</si>
  <si>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</si>
  <si>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</si>
  <si>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</si>
  <si>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</si>
  <si>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</si>
  <si>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</si>
  <si>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</si>
  <si>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</si>
  <si>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</si>
  <si>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</si>
  <si>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</si>
  <si>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</si>
  <si>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</si>
  <si>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</si>
  <si>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</si>
  <si>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</si>
  <si>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</si>
  <si>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</si>
  <si>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</si>
  <si>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</si>
  <si>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</si>
  <si>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</si>
  <si>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</si>
  <si>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</si>
  <si>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</si>
  <si>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</si>
  <si>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</si>
  <si>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</si>
  <si>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</si>
  <si>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</si>
  <si>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</si>
  <si>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</si>
  <si>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</si>
  <si>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</si>
  <si>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</si>
  <si>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</si>
  <si>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</si>
  <si>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</si>
  <si>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</si>
  <si>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</si>
  <si>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</si>
  <si>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</si>
  <si>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</si>
  <si>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</si>
  <si>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</si>
  <si>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</si>
  <si>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</si>
  <si>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</si>
  <si>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</si>
  <si>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</si>
  <si>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</si>
  <si>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</si>
  <si>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</si>
  <si>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</si>
  <si>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</si>
  <si>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</si>
  <si>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</si>
  <si>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</si>
  <si>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</si>
  <si>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</si>
  <si>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</si>
  <si>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</si>
  <si>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</si>
  <si>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</si>
  <si>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</si>
  <si>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</si>
  <si>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</si>
  <si>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</si>
  <si>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</si>
  <si>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</si>
  <si>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</si>
  <si>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</si>
  <si>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</si>
  <si>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</si>
  <si>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</si>
  <si>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</si>
  <si>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</si>
  <si>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</si>
  <si>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</si>
  <si>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</si>
  <si>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</si>
  <si>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</si>
  <si>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</si>
  <si>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</si>
  <si>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</si>
  <si>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</si>
  <si>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</si>
  <si>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</si>
  <si>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</si>
  <si>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</si>
  <si>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</si>
  <si>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</si>
  <si>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</si>
  <si>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</si>
  <si>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</si>
  <si>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</si>
  <si>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</si>
  <si>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</si>
  <si>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</si>
  <si>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</si>
  <si>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</si>
  <si>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</si>
  <si>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</si>
  <si>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</si>
  <si>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</si>
  <si>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</si>
  <si>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</si>
  <si>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</si>
  <si>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</si>
  <si>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</si>
  <si>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</si>
  <si>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</si>
  <si>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</si>
  <si>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</si>
  <si>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</si>
  <si>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</si>
  <si>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</si>
  <si>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</si>
  <si>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</si>
  <si>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</si>
  <si>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</si>
  <si>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</si>
  <si>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</si>
  <si>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</si>
  <si>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</si>
  <si>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</si>
  <si>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</si>
  <si>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</si>
  <si>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</si>
  <si>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</si>
  <si>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</si>
  <si>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</si>
  <si>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</si>
  <si>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</si>
  <si>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</si>
  <si>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</si>
  <si>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</si>
  <si>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</si>
  <si>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</si>
  <si>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</si>
  <si>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</si>
  <si>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</si>
  <si>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</si>
  <si>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</si>
  <si>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</si>
  <si>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</si>
  <si>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</si>
  <si>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</si>
  <si>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</si>
  <si>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</si>
  <si>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</si>
  <si>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</si>
  <si>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</si>
  <si>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</si>
  <si>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</si>
  <si>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</si>
  <si>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</si>
  <si>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</si>
  <si>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</si>
  <si>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</si>
  <si>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</si>
  <si>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</si>
  <si>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</si>
  <si>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</si>
  <si>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</si>
  <si>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</si>
  <si>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</si>
  <si>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</si>
  <si>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</si>
  <si>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</si>
  <si>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</si>
  <si>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</si>
  <si>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</si>
  <si>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</si>
  <si>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</si>
  <si>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</si>
  <si>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</si>
  <si>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</si>
  <si>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</si>
  <si>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</si>
  <si>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</si>
  <si>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</si>
  <si>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</si>
  <si>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</si>
  <si>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</si>
  <si>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</si>
  <si>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</si>
  <si>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</si>
  <si>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</si>
  <si>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</si>
  <si>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</si>
  <si>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</si>
  <si>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</si>
  <si>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</si>
  <si>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</si>
  <si>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</si>
  <si>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</si>
  <si>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</si>
  <si>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</si>
  <si>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</si>
  <si>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</si>
  <si>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</si>
  <si>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</si>
  <si>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</si>
  <si>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</si>
  <si>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</si>
  <si>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</si>
  <si>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</si>
  <si>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</si>
  <si>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</si>
  <si>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</si>
  <si>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</si>
  <si>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</si>
  <si>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</si>
  <si>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</si>
  <si>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</si>
  <si>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</si>
  <si>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</si>
  <si>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</si>
  <si>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</si>
  <si>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</si>
  <si>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</si>
  <si>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</si>
  <si>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</si>
  <si>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</si>
  <si>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</si>
  <si>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</si>
  <si>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</si>
  <si>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</si>
  <si>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</si>
  <si>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</si>
  <si>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</si>
  <si>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</si>
  <si>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</si>
  <si>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</si>
  <si>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</si>
  <si>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</si>
  <si>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</si>
  <si>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</si>
  <si>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</si>
  <si>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</si>
  <si>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</si>
  <si>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</si>
  <si>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</si>
  <si>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</si>
  <si>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</si>
  <si>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</si>
  <si>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</si>
  <si>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</si>
  <si>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</si>
  <si>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</si>
  <si>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</si>
  <si>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</si>
  <si>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</si>
  <si>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</si>
  <si>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</si>
  <si>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</si>
  <si>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</si>
  <si>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</si>
  <si>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</si>
  <si>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</si>
  <si>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</si>
  <si>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</si>
  <si>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</si>
  <si>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</si>
  <si>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</si>
  <si>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</si>
  <si>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</si>
  <si>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</si>
  <si>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</si>
  <si>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</si>
  <si>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</si>
  <si>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</si>
  <si>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</si>
  <si>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</si>
  <si>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</si>
  <si>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</si>
  <si>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</si>
  <si>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</si>
  <si>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</si>
  <si>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</si>
  <si>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</si>
  <si>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</si>
  <si>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</si>
  <si>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</si>
  <si>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</si>
  <si>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</si>
  <si>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</si>
  <si>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</si>
  <si>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</si>
  <si>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</si>
  <si>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</si>
  <si>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</si>
  <si>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</si>
  <si>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</si>
  <si>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</si>
  <si>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</si>
  <si>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</si>
  <si>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</si>
  <si>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</si>
  <si>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</si>
  <si>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</si>
  <si>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</si>
  <si>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</si>
  <si>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</si>
  <si>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</si>
  <si>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</si>
  <si>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</si>
  <si>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</si>
  <si>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</si>
  <si>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</si>
  <si>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</si>
  <si>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</si>
  <si>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</si>
  <si>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</si>
  <si>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</si>
  <si>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</si>
  <si>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</si>
  <si>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</si>
  <si>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</si>
  <si>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</si>
  <si>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</si>
  <si>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</si>
  <si>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</si>
  <si>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</si>
  <si>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</si>
  <si>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</si>
  <si>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</si>
  <si>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</si>
  <si>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</si>
  <si>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</si>
  <si>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</si>
  <si>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</si>
  <si>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</si>
  <si>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</si>
  <si>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</si>
  <si>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</si>
  <si>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</si>
  <si>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</si>
  <si>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</si>
  <si>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</si>
  <si>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</si>
  <si>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</si>
  <si>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</si>
  <si>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</si>
  <si>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</si>
  <si>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</si>
  <si>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</si>
  <si>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</si>
  <si>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</si>
  <si>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</si>
  <si>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</si>
  <si>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</si>
  <si>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</si>
  <si>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</si>
  <si>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</si>
  <si>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</si>
  <si>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</si>
  <si>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</si>
  <si>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</si>
  <si>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</si>
  <si>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</si>
  <si>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</si>
  <si>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</si>
  <si>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</si>
  <si>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</si>
  <si>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</si>
  <si>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</si>
  <si>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</si>
  <si>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</si>
  <si>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</si>
  <si>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</si>
  <si>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</si>
  <si>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</si>
  <si>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</si>
  <si>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</si>
  <si>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</si>
  <si>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</si>
  <si>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</si>
  <si>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</si>
  <si>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</si>
  <si>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</si>
  <si>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</si>
  <si>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</si>
  <si>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</si>
  <si>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</si>
  <si>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</si>
  <si>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</si>
  <si>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</si>
  <si>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</si>
  <si>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</si>
  <si>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</si>
  <si>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</si>
  <si>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</si>
  <si>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</si>
  <si>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</si>
  <si>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</si>
  <si>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</si>
  <si>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</si>
  <si>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</si>
  <si>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</si>
  <si>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</si>
  <si>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</si>
  <si>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</si>
  <si>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</si>
  <si>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</si>
  <si>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</si>
  <si>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</si>
  <si>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</si>
  <si>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</si>
  <si>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</si>
  <si>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</si>
  <si>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</si>
  <si>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</si>
  <si>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</si>
  <si>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</si>
  <si>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</si>
  <si>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</si>
  <si>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</si>
  <si>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</si>
  <si>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</si>
  <si>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</si>
  <si>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</si>
  <si>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</si>
  <si>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</si>
  <si>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</si>
  <si>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</si>
  <si>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</si>
  <si>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</si>
  <si>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</si>
  <si>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</si>
  <si>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</si>
  <si>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</si>
  <si>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</si>
  <si>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</si>
  <si>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</si>
  <si>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</si>
  <si>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</si>
  <si>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</si>
  <si>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</si>
  <si>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</si>
  <si>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</si>
  <si>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</si>
  <si>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</si>
  <si>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</si>
  <si>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</si>
  <si>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</si>
  <si>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</si>
  <si>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</si>
  <si>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</si>
  <si>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</si>
  <si>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</si>
  <si>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</si>
  <si>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</si>
  <si>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</si>
  <si>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</si>
  <si>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</si>
  <si>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</si>
  <si>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</si>
  <si>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</si>
  <si>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</si>
  <si>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</si>
  <si>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</si>
  <si>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</si>
  <si>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</si>
  <si>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</si>
  <si>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</si>
  <si>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</si>
  <si>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</si>
  <si>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</si>
  <si>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</si>
  <si>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</si>
  <si>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</si>
  <si>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</si>
  <si>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</si>
  <si>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</si>
  <si>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</si>
  <si>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</si>
  <si>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</si>
  <si>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</si>
  <si>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</si>
  <si>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</si>
  <si>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</si>
  <si>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</si>
  <si>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</si>
  <si>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</si>
  <si>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</si>
  <si>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</si>
  <si>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</si>
  <si>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</si>
  <si>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</si>
  <si>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</si>
  <si>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</si>
  <si>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</si>
  <si>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</si>
  <si>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</si>
  <si>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</si>
  <si>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</si>
  <si>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</si>
  <si>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</si>
  <si>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</si>
  <si>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</si>
  <si>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</si>
  <si>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</si>
  <si>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</si>
  <si>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</si>
  <si>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</si>
  <si>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</si>
  <si>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</si>
  <si>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</si>
  <si>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</si>
  <si>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</si>
  <si>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</si>
  <si>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</si>
  <si>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</si>
  <si>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</si>
  <si>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</si>
  <si>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</si>
  <si>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</si>
  <si>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</si>
  <si>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</si>
  <si>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</si>
  <si>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</si>
  <si>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</si>
  <si>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</si>
  <si>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</si>
  <si>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</si>
  <si>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</si>
  <si>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</si>
  <si>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</si>
  <si>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</si>
  <si>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</si>
  <si>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</si>
  <si>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</si>
  <si>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</si>
  <si>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</si>
  <si>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</si>
  <si>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</si>
  <si>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</si>
  <si>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</si>
  <si>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</si>
  <si>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</si>
  <si>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</si>
  <si>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</si>
  <si>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</si>
  <si>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</si>
  <si>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</si>
  <si>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</si>
  <si>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</si>
  <si>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</si>
  <si>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</si>
  <si>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</si>
  <si>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</si>
  <si>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</si>
  <si>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</si>
  <si>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</si>
  <si>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</si>
  <si>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</si>
  <si>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</si>
  <si>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</si>
  <si>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</si>
  <si>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</si>
  <si>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</si>
  <si>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</si>
  <si>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</si>
  <si>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</si>
  <si>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</si>
  <si>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</si>
  <si>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</si>
  <si>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</si>
  <si>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</si>
  <si>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</si>
  <si>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</si>
  <si>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</si>
  <si>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</si>
  <si>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</si>
  <si>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</si>
  <si>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</si>
  <si>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</si>
  <si>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</si>
  <si>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</si>
  <si>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</si>
  <si>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</si>
  <si>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</si>
  <si>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</si>
  <si>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</si>
  <si>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</si>
  <si>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</si>
  <si>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</si>
  <si>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</si>
  <si>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</si>
  <si>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</si>
  <si>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</si>
  <si>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</si>
  <si>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</si>
  <si>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</si>
  <si>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</si>
  <si>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</si>
  <si>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</si>
  <si>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</si>
  <si>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</si>
  <si>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</si>
  <si>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</si>
  <si>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</si>
  <si>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</si>
  <si>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</si>
  <si>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</si>
  <si>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</si>
  <si>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</si>
  <si>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</si>
  <si>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</si>
  <si>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</si>
  <si>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</si>
  <si>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</si>
  <si>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</si>
  <si>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</si>
  <si>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</si>
  <si>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</si>
  <si>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</si>
  <si>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</si>
  <si>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</si>
  <si>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</si>
  <si>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</si>
  <si>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</si>
  <si>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</si>
  <si>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</si>
  <si>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</si>
  <si>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</si>
  <si>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</si>
  <si>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</si>
  <si>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</si>
  <si>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</si>
  <si>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</si>
  <si>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</si>
  <si>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</si>
  <si>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</si>
  <si>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</si>
  <si>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</si>
  <si>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</si>
  <si>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</si>
  <si>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</si>
  <si>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</si>
  <si>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</si>
  <si>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</si>
  <si>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</si>
  <si>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</si>
  <si>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</si>
  <si>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</si>
  <si>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</si>
  <si>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</si>
  <si>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</si>
  <si>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</si>
  <si>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</si>
  <si>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</si>
  <si>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</si>
  <si>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</si>
  <si>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</si>
  <si>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</si>
  <si>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</si>
  <si>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</si>
  <si>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</si>
  <si>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</si>
  <si>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</si>
  <si>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</si>
  <si>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</si>
  <si>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</si>
  <si>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</si>
  <si>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</si>
  <si>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</si>
  <si>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</si>
  <si>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</si>
  <si>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</si>
  <si>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</si>
  <si>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</si>
  <si>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</si>
  <si>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</si>
  <si>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</si>
  <si>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</si>
  <si>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</si>
  <si>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</si>
  <si>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</si>
  <si>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</si>
  <si>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</si>
  <si>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</si>
  <si>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</si>
  <si>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</si>
  <si>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</si>
  <si>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</si>
  <si>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</si>
  <si>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</si>
  <si>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</si>
  <si>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</si>
  <si>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</si>
  <si>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</si>
  <si>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</si>
  <si>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</si>
  <si>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</si>
  <si>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</si>
  <si>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</si>
  <si>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</si>
  <si>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</si>
  <si>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</si>
  <si>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</si>
  <si>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</si>
  <si>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</si>
  <si>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</si>
  <si>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</si>
  <si>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</si>
  <si>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</si>
  <si>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</si>
  <si>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</si>
  <si>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</si>
  <si>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</si>
  <si>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</si>
  <si>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</si>
  <si>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</si>
  <si>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</si>
  <si>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</si>
  <si>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</si>
  <si>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</si>
  <si>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</si>
  <si>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</si>
  <si>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</si>
  <si>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</si>
  <si>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</si>
  <si>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</si>
  <si>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</si>
  <si>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</si>
  <si>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</si>
  <si>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</si>
  <si>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</si>
  <si>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</si>
  <si>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</si>
  <si>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</si>
  <si>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</si>
  <si>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</si>
  <si>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</si>
  <si>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</si>
  <si>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</si>
  <si>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</si>
  <si>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</si>
  <si>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</si>
  <si>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</si>
  <si>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</si>
  <si>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</si>
  <si>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</si>
  <si>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</si>
  <si>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</si>
  <si>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</si>
  <si>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</si>
  <si>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</si>
  <si>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</si>
  <si>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</si>
  <si>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</si>
  <si>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</si>
  <si>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</si>
  <si>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</si>
  <si>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</si>
  <si>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</si>
  <si>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</si>
  <si>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</si>
  <si>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</si>
  <si>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</si>
  <si>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</si>
  <si>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</si>
  <si>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</si>
  <si>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</si>
  <si>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</si>
  <si>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</si>
  <si>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</si>
  <si>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</si>
  <si>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</si>
  <si>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</si>
  <si>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</si>
  <si>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</si>
  <si>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</si>
  <si>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</si>
  <si>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</si>
  <si>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</si>
  <si>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</si>
  <si>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</si>
  <si>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</si>
  <si>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</si>
  <si>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</si>
  <si>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</si>
  <si>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</si>
  <si>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</si>
  <si>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</si>
  <si>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</si>
  <si>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</si>
  <si>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</si>
  <si>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</si>
  <si>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</si>
  <si>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</si>
  <si>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</si>
  <si>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</si>
  <si>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</si>
  <si>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</si>
  <si>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</si>
  <si>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</si>
  <si>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</si>
  <si>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</si>
  <si>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</si>
  <si>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</si>
  <si>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</si>
  <si>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</si>
  <si>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</si>
  <si>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</si>
  <si>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</si>
  <si>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</si>
  <si>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</si>
  <si>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</si>
  <si>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</si>
  <si>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</si>
  <si>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</si>
  <si>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</si>
  <si>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</si>
  <si>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</si>
  <si>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</si>
  <si>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</si>
  <si>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</si>
  <si>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</si>
  <si>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</si>
  <si>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</si>
  <si>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</si>
  <si>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</si>
  <si>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</si>
  <si>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</si>
  <si>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</si>
  <si>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</si>
  <si>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</si>
  <si>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</si>
  <si>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</si>
  <si>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</si>
  <si>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</si>
  <si>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</si>
  <si>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</si>
  <si>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</si>
  <si>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</si>
  <si>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</si>
  <si>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</si>
  <si>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</si>
  <si>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</si>
  <si>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</si>
  <si>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</si>
  <si>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</si>
  <si>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</si>
  <si>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</si>
  <si>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</si>
  <si>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</si>
  <si>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</si>
  <si>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</si>
  <si>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</si>
  <si>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</si>
  <si>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</si>
  <si>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</si>
  <si>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</si>
  <si>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</si>
  <si>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</si>
  <si>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</si>
  <si>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</si>
  <si>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</si>
  <si>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</si>
  <si>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</si>
  <si>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</si>
  <si>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</si>
  <si>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</si>
  <si>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</si>
  <si>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</si>
  <si>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</si>
  <si>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</si>
  <si>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</si>
  <si>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</si>
  <si>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</si>
  <si>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</si>
  <si>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</si>
  <si>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</si>
  <si>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</si>
  <si>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</si>
  <si>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</si>
  <si>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</si>
  <si>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</si>
  <si>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</si>
  <si>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</si>
  <si>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</si>
  <si>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</si>
  <si>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</si>
  <si>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</si>
  <si>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</si>
  <si>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</si>
  <si>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</si>
  <si>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</si>
  <si>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</si>
  <si>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</si>
  <si>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</si>
  <si>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</si>
  <si>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</si>
  <si>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</si>
  <si>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</si>
  <si>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</si>
  <si>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</si>
  <si>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</si>
  <si>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</si>
  <si>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</si>
  <si>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</si>
  <si>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</si>
  <si>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</si>
  <si>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</si>
  <si>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</si>
  <si>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</si>
  <si>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</si>
  <si>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</si>
  <si>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</si>
  <si>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</si>
  <si>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</si>
  <si>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</si>
  <si>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</si>
  <si>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</si>
  <si>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</si>
  <si>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</si>
  <si>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</si>
  <si>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</si>
  <si>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</si>
  <si>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</si>
  <si>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</si>
  <si>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</si>
  <si>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</si>
  <si>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</si>
  <si>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</si>
  <si>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</si>
  <si>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</si>
  <si>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</si>
  <si>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</si>
  <si>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</si>
  <si>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</si>
  <si>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</si>
  <si>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</si>
  <si>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</si>
  <si>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</si>
  <si>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</si>
  <si>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</si>
  <si>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</si>
  <si>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</si>
  <si>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</si>
  <si>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</si>
  <si>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</si>
  <si>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</si>
  <si>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</si>
  <si>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</si>
  <si>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</si>
  <si>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</si>
  <si>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</si>
  <si>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</si>
  <si>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</si>
  <si>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</si>
  <si>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</si>
  <si>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</si>
  <si>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</si>
  <si>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</si>
  <si>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</si>
  <si>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</si>
  <si>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</si>
  <si>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</si>
  <si>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</si>
  <si>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</si>
  <si>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</si>
  <si>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</si>
  <si>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</si>
  <si>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</si>
  <si>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</si>
  <si>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</si>
  <si>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</si>
  <si>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</si>
  <si>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</si>
  <si>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</si>
  <si>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</si>
  <si>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</si>
  <si>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</si>
  <si>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</si>
  <si>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</si>
  <si>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</si>
  <si>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</si>
  <si>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</si>
  <si>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</si>
  <si>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</si>
  <si>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</si>
  <si>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</si>
  <si>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</si>
  <si>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</si>
  <si>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</si>
  <si>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</si>
  <si>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</si>
  <si>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</si>
  <si>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</si>
  <si>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</si>
  <si>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</si>
  <si>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</si>
  <si>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</si>
  <si>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</si>
  <si>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</si>
  <si>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</si>
  <si>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</si>
  <si>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</si>
  <si>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</si>
  <si>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</si>
  <si>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</si>
  <si>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</si>
  <si>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</si>
  <si>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</si>
  <si>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</si>
  <si>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</si>
  <si>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</si>
  <si>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</si>
  <si>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</si>
  <si>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</si>
  <si>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</si>
  <si>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</si>
  <si>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</si>
  <si>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</si>
  <si>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</si>
  <si>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</si>
  <si>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</si>
  <si>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</si>
  <si>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</si>
  <si>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</si>
  <si>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</si>
  <si>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</si>
  <si>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</si>
  <si>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</si>
  <si>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</si>
  <si>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</si>
  <si>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</si>
  <si>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</si>
  <si>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</si>
  <si>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</si>
  <si>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</si>
  <si>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</si>
  <si>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</si>
  <si>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</si>
  <si>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</si>
  <si>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</si>
  <si>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</si>
  <si>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</si>
  <si>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</si>
  <si>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</si>
  <si>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</si>
  <si>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</si>
  <si>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</si>
  <si>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</si>
  <si>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</si>
  <si>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</si>
  <si>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</si>
  <si>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</si>
  <si>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</si>
  <si>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</si>
  <si>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</si>
  <si>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</si>
  <si>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</si>
  <si>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</si>
  <si>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</si>
  <si>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</si>
  <si>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</si>
  <si>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</si>
  <si>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</si>
  <si>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</si>
  <si>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</si>
  <si>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</si>
  <si>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</si>
  <si>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</si>
  <si>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</si>
  <si>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</si>
  <si>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</si>
  <si>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</si>
  <si>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</si>
  <si>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</si>
  <si>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</si>
  <si>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</si>
  <si>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</si>
  <si>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</si>
  <si>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</si>
  <si>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</si>
  <si>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</si>
  <si>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</si>
  <si>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</si>
  <si>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</si>
  <si>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</si>
  <si>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</si>
  <si>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</si>
  <si>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</si>
  <si>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</si>
  <si>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</si>
  <si>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</si>
  <si>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</si>
  <si>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</si>
  <si>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</si>
  <si>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</si>
  <si>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</si>
  <si>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</si>
  <si>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</si>
  <si>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</si>
  <si>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</si>
  <si>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</si>
  <si>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</si>
  <si>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</si>
  <si>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</si>
  <si>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</si>
  <si>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</si>
  <si>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</si>
  <si>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</si>
  <si>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</si>
  <si>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</si>
  <si>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</si>
  <si>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</si>
  <si>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</si>
  <si>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</si>
  <si>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</si>
  <si>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</si>
  <si>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</si>
  <si>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</si>
  <si>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</si>
  <si>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</si>
  <si>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</si>
  <si>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</si>
  <si>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</si>
  <si>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</si>
  <si>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</si>
  <si>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</si>
  <si>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</si>
  <si>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</si>
  <si>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</si>
  <si>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</si>
  <si>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</si>
  <si>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</si>
  <si>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</si>
  <si>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</si>
  <si>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</si>
  <si>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</si>
  <si>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</si>
  <si>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</si>
  <si>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</si>
  <si>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</si>
  <si>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</si>
  <si>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</si>
  <si>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</si>
  <si>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</si>
  <si>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</si>
  <si>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</si>
  <si>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</si>
  <si>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</si>
  <si>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</si>
  <si>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</si>
  <si>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</si>
  <si>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</si>
  <si>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</si>
  <si>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</si>
  <si>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</si>
  <si>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</si>
  <si>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</si>
  <si>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</si>
  <si>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</si>
  <si>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</si>
  <si>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</si>
  <si>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</si>
  <si>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</si>
  <si>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</si>
  <si>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</si>
  <si>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</si>
  <si>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</si>
  <si>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</si>
  <si>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</si>
  <si>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</si>
  <si>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</si>
  <si>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</si>
  <si>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</si>
  <si>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</si>
  <si>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</si>
  <si>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</si>
  <si>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</si>
  <si>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</si>
  <si>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</si>
  <si>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</si>
  <si>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</si>
  <si>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</si>
  <si>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</si>
  <si>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</si>
  <si>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</si>
  <si>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</si>
  <si>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</si>
  <si>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</si>
  <si>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</si>
  <si>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</si>
  <si>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</si>
  <si>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</si>
  <si>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</si>
  <si>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</si>
  <si>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</si>
  <si>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</si>
  <si>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</si>
  <si>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</si>
  <si>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</si>
  <si>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</si>
  <si>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</si>
  <si>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</si>
  <si>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</si>
  <si>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</si>
  <si>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</si>
  <si>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</si>
  <si>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</si>
  <si>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</si>
  <si>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</si>
  <si>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</si>
  <si>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</si>
  <si>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</si>
  <si>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</si>
  <si>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</si>
  <si>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</si>
  <si>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</si>
  <si>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</si>
  <si>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</si>
  <si>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</si>
  <si>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</si>
  <si>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</si>
  <si>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</si>
  <si>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</si>
  <si>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</si>
  <si>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</si>
  <si>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</si>
  <si>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</si>
  <si>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</si>
  <si>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</si>
  <si>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</si>
  <si>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</si>
  <si>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</si>
  <si>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</si>
  <si>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</si>
  <si>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</si>
  <si>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</si>
  <si>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</si>
  <si>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</si>
  <si>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</si>
  <si>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</si>
  <si>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</si>
  <si>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</si>
  <si>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</si>
  <si>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</si>
  <si>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</si>
  <si>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</si>
  <si>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</si>
  <si>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</si>
  <si>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</si>
  <si>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</si>
  <si>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</si>
  <si>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</si>
  <si>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</si>
  <si>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</si>
  <si>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</si>
  <si>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</si>
  <si>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</si>
  <si>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</si>
  <si>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</si>
  <si>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</si>
  <si>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</si>
  <si>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</si>
  <si>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</si>
  <si>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</si>
  <si>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</si>
  <si>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</si>
  <si>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</si>
  <si>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</si>
  <si>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</si>
  <si>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</si>
  <si>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</si>
  <si>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</si>
  <si>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</si>
  <si>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</si>
  <si>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</si>
  <si>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</si>
  <si>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</si>
  <si>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</si>
  <si>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</si>
  <si>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</si>
  <si>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</si>
  <si>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</si>
  <si>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</si>
  <si>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</si>
  <si>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</si>
  <si>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</si>
  <si>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</si>
  <si>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</si>
  <si>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</si>
  <si>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</si>
  <si>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</si>
  <si>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</si>
  <si>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</si>
  <si>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</si>
  <si>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</si>
  <si>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</si>
  <si>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</si>
  <si>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</si>
  <si>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</si>
  <si>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</si>
  <si>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</si>
  <si>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</si>
  <si>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</si>
  <si>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</si>
  <si>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</si>
  <si>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</si>
  <si>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</si>
  <si>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</si>
  <si>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</si>
  <si>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</si>
  <si>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</si>
  <si>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</si>
  <si>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</si>
  <si>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</si>
  <si>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</si>
  <si>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</si>
  <si>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</si>
  <si>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</si>
  <si>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</si>
  <si>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</si>
  <si>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</si>
  <si>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</si>
  <si>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</si>
  <si>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</si>
  <si>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</si>
  <si>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</si>
  <si>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</si>
  <si>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</si>
  <si>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</si>
  <si>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</si>
  <si>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</si>
  <si>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</si>
  <si>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</si>
  <si>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</si>
  <si>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</si>
  <si>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</si>
  <si>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</si>
  <si>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</si>
  <si>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</si>
  <si>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</si>
  <si>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</si>
  <si>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</si>
  <si>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</si>
  <si>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</si>
  <si>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</si>
  <si>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</si>
  <si>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</si>
  <si>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</si>
  <si>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</si>
  <si>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</si>
  <si>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</si>
  <si>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</si>
  <si>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</si>
  <si>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</si>
  <si>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</si>
  <si>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</si>
  <si>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</si>
  <si>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</si>
  <si>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</si>
  <si>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</si>
  <si>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</si>
  <si>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</si>
  <si>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</si>
  <si>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</si>
  <si>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</si>
  <si>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</si>
  <si>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</si>
  <si>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</si>
  <si>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</si>
  <si>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</si>
  <si>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</si>
  <si>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</si>
  <si>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</si>
  <si>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</si>
  <si>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</si>
  <si>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</si>
  <si>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</si>
  <si>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</si>
  <si>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</si>
  <si>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</si>
  <si>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</si>
  <si>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</si>
  <si>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</si>
  <si>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</si>
  <si>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</si>
  <si>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</si>
  <si>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</si>
  <si>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</si>
  <si>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</si>
  <si>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</si>
  <si>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</si>
  <si>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</si>
  <si>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</si>
  <si>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</si>
  <si>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</si>
  <si>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</si>
  <si>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</si>
  <si>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</si>
  <si>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</si>
  <si>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</si>
  <si>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</si>
  <si>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</si>
  <si>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</si>
  <si>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</si>
  <si>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</si>
  <si>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</si>
  <si>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</si>
  <si>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</si>
  <si>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</si>
  <si>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</si>
  <si>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</si>
  <si>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</si>
  <si>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</si>
  <si>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</si>
  <si>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</si>
  <si>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</si>
  <si>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</si>
  <si>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</si>
  <si>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</si>
  <si>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</si>
  <si>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</si>
  <si>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</si>
  <si>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</si>
  <si>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</si>
  <si>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</si>
  <si>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</si>
  <si>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</si>
  <si>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</si>
  <si>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</si>
  <si>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</si>
  <si>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</si>
  <si>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</si>
  <si>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</si>
  <si>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</si>
  <si>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</si>
  <si>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</si>
  <si>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</si>
  <si>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</si>
  <si>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</si>
  <si>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</si>
  <si>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</si>
  <si>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</si>
  <si>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</si>
  <si>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</si>
  <si>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</si>
  <si>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</si>
  <si>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</si>
  <si>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</si>
  <si>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</si>
  <si>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</si>
  <si>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</si>
  <si>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</si>
  <si>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</si>
  <si>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</si>
  <si>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</si>
  <si>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</si>
  <si>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</si>
  <si>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</si>
  <si>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</si>
  <si>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</si>
  <si>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</si>
  <si>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</si>
  <si>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</si>
  <si>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</si>
  <si>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</si>
  <si>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</si>
  <si>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</si>
  <si>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</si>
  <si>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</si>
  <si>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</si>
  <si>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</si>
  <si>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</si>
  <si>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</si>
  <si>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</si>
  <si>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</si>
  <si>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</si>
  <si>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</si>
  <si>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</si>
  <si>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</si>
  <si>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</si>
  <si>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</si>
  <si>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</si>
  <si>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</si>
  <si>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</si>
  <si>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</si>
  <si>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</si>
  <si>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</si>
  <si>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</si>
  <si>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</si>
  <si>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</si>
  <si>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</si>
  <si>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</si>
  <si>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</si>
  <si>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</si>
  <si>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</si>
  <si>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</si>
  <si>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</si>
  <si>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</si>
  <si>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</si>
  <si>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</si>
  <si>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</si>
  <si>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</si>
  <si>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</si>
  <si>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</si>
  <si>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</si>
  <si>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</si>
  <si>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</si>
  <si>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</si>
  <si>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</si>
  <si>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</si>
  <si>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</si>
  <si>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</si>
  <si>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</si>
  <si>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</si>
  <si>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</si>
  <si>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</si>
  <si>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</si>
  <si>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</si>
  <si>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</si>
  <si>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</si>
  <si>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</si>
  <si>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</si>
  <si>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</si>
  <si>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</si>
  <si>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</si>
  <si>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</si>
  <si>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</si>
  <si>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</si>
  <si>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</si>
  <si>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</si>
  <si>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</si>
  <si>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</si>
  <si>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</si>
  <si>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</si>
  <si>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</si>
  <si>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</si>
  <si>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</si>
  <si>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</si>
  <si>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</si>
  <si>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</si>
  <si>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</si>
  <si>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</si>
  <si>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</si>
  <si>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</si>
  <si>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</si>
  <si>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</si>
  <si>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</si>
  <si>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</si>
  <si>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</si>
  <si>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</si>
  <si>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</si>
  <si>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</si>
  <si>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</si>
  <si>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</si>
  <si>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</si>
  <si>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</si>
  <si>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</si>
  <si>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</si>
  <si>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</si>
  <si>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</si>
  <si>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</si>
  <si>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</si>
  <si>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</si>
  <si>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</si>
  <si>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</si>
  <si>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</si>
  <si>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</si>
  <si>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</si>
  <si>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</si>
  <si>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</si>
  <si>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</si>
  <si>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</si>
  <si>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</si>
  <si>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</si>
  <si>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</si>
  <si>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</si>
  <si>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</si>
  <si>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</si>
  <si>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</si>
  <si>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</si>
  <si>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</si>
  <si>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</si>
  <si>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</si>
  <si>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</si>
  <si>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</si>
  <si>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</si>
  <si>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</si>
  <si>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</si>
  <si>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</si>
  <si>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</si>
  <si>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</si>
  <si>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</si>
  <si>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</si>
  <si>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</si>
  <si>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</si>
  <si>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</si>
  <si>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</si>
  <si>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</si>
  <si>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</si>
  <si>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</si>
  <si>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</si>
  <si>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</si>
  <si>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</si>
  <si>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</si>
  <si>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</si>
  <si>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</si>
  <si>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</si>
  <si>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</si>
  <si>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</si>
  <si>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</si>
  <si>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</si>
  <si>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</si>
  <si>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</si>
  <si>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</si>
  <si>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</si>
  <si>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</si>
  <si>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</si>
  <si>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</si>
  <si>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</si>
  <si>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</si>
  <si>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</si>
  <si>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</si>
  <si>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</si>
  <si>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</si>
  <si>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</si>
  <si>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</si>
  <si>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</si>
  <si>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</si>
  <si>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</si>
  <si>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</si>
  <si>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</si>
  <si>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</si>
  <si>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</si>
  <si>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</si>
  <si>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</si>
  <si>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</si>
  <si>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</si>
  <si>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</si>
  <si>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</si>
  <si>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</si>
  <si>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</si>
  <si>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</si>
  <si>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</si>
  <si>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</si>
  <si>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</si>
  <si>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</si>
  <si>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</si>
  <si>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</si>
  <si>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</si>
  <si>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</si>
  <si>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</si>
  <si>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</si>
  <si>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</si>
  <si>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</si>
  <si>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</si>
  <si>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</si>
  <si>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</si>
  <si>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</si>
  <si>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</si>
  <si>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</si>
  <si>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</si>
  <si>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</si>
  <si>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</si>
  <si>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</si>
  <si>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</si>
  <si>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</si>
  <si>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</si>
  <si>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</si>
  <si>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</si>
  <si>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</si>
  <si>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</si>
  <si>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</si>
  <si>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</si>
  <si>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</si>
  <si>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</si>
  <si>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</si>
  <si>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</si>
  <si>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</si>
  <si>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</si>
  <si>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</si>
  <si>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</si>
  <si>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</si>
  <si>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</si>
  <si>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</si>
  <si>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</si>
  <si>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</si>
  <si>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</si>
  <si>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</si>
  <si>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</si>
  <si>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</si>
  <si>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</si>
  <si>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</si>
  <si>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</si>
  <si>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</si>
  <si>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</si>
  <si>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</si>
  <si>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</si>
  <si>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</si>
  <si>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</si>
  <si>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</si>
  <si>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</si>
  <si>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</si>
  <si>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</si>
  <si>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</si>
  <si>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</si>
  <si>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</si>
  <si>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</si>
  <si>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</si>
  <si>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</si>
  <si>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</si>
  <si>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</si>
  <si>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</si>
  <si>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</si>
  <si>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</si>
  <si>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</si>
  <si>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</si>
  <si>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</si>
  <si>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</si>
  <si>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</si>
  <si>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</si>
  <si>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</si>
  <si>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</si>
  <si>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</si>
  <si>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</si>
  <si>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</si>
  <si>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</si>
  <si>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</si>
  <si>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</si>
  <si>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</si>
  <si>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</si>
  <si>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</si>
  <si>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</si>
  <si>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</si>
  <si>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</si>
  <si>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</si>
  <si>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</si>
  <si>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</si>
  <si>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</si>
  <si>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</si>
  <si>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</si>
  <si>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</si>
  <si>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</si>
  <si>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</si>
  <si>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</si>
  <si>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</si>
  <si>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</si>
  <si>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</si>
  <si>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</si>
  <si>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</si>
  <si>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</si>
  <si>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</si>
  <si>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</si>
  <si>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</si>
  <si>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</si>
  <si>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</si>
  <si>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</si>
  <si>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</si>
  <si>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</si>
  <si>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</si>
  <si>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</si>
  <si>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</si>
  <si>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</si>
  <si>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</si>
  <si>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</si>
  <si>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</si>
  <si>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</si>
  <si>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</si>
  <si>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</si>
  <si>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</si>
  <si>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</si>
  <si>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</si>
  <si>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</si>
  <si>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</si>
  <si>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</si>
  <si>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</si>
  <si>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</si>
  <si>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</si>
  <si>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</si>
  <si>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</si>
  <si>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</si>
  <si>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</si>
  <si>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</si>
  <si>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</si>
  <si>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</si>
  <si>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</si>
  <si>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</si>
  <si>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</si>
  <si>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</si>
  <si>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</si>
  <si>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</si>
  <si>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</si>
  <si>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</si>
  <si>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</si>
  <si>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</si>
  <si>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</si>
  <si>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</si>
  <si>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</si>
  <si>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</si>
  <si>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</si>
  <si>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</si>
  <si>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</si>
  <si>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</si>
  <si>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</si>
  <si>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</si>
  <si>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</si>
  <si>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</si>
  <si>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</si>
  <si>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</si>
  <si>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</si>
  <si>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</si>
  <si>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</si>
  <si>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</si>
  <si>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</si>
  <si>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</si>
  <si>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</si>
  <si>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</si>
  <si>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</si>
  <si>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</si>
  <si>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</si>
  <si>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</si>
  <si>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</si>
  <si>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</si>
  <si>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</si>
  <si>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</si>
  <si>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</si>
  <si>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</si>
  <si>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</si>
  <si>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</si>
  <si>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</si>
  <si>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</si>
  <si>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</si>
  <si>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</si>
  <si>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</si>
  <si>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</si>
  <si>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</si>
  <si>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</si>
  <si>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</si>
  <si>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</si>
  <si>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</si>
  <si>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</si>
  <si>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</si>
  <si>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</si>
  <si>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</si>
  <si>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</si>
  <si>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</si>
  <si>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</si>
  <si>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</si>
  <si>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</si>
  <si>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</si>
  <si>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</si>
  <si>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</si>
  <si>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</si>
  <si>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</si>
  <si>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</si>
  <si>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</si>
  <si>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</si>
  <si>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</si>
  <si>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</si>
  <si>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</si>
  <si>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</si>
  <si>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</si>
  <si>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</si>
  <si>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</si>
  <si>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</si>
  <si>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</si>
  <si>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</si>
  <si>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</si>
  <si>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</si>
  <si>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</si>
  <si>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</si>
  <si>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</si>
  <si>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</si>
  <si>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</si>
  <si>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</si>
  <si>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</si>
  <si>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</si>
  <si>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</si>
  <si>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</si>
  <si>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</si>
  <si>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</si>
  <si>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</si>
  <si>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</si>
  <si>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</si>
  <si>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</si>
  <si>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</si>
  <si>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</si>
  <si>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</si>
  <si>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</si>
  <si>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</si>
  <si>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</si>
  <si>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</si>
  <si>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</si>
  <si>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</si>
  <si>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</si>
  <si>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</si>
  <si>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</si>
  <si>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</si>
  <si>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</si>
  <si>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</si>
  <si>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</si>
  <si>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</si>
  <si>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</si>
  <si>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</si>
  <si>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</si>
  <si>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</si>
  <si>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</si>
  <si>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</si>
  <si>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</si>
  <si>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</si>
  <si>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</si>
  <si>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</si>
  <si>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</si>
  <si>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</si>
  <si>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</si>
  <si>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</si>
  <si>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</si>
  <si>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</si>
  <si>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</si>
  <si>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</si>
  <si>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</si>
  <si>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</si>
  <si>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</si>
  <si>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</si>
  <si>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</si>
  <si>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</si>
  <si>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</si>
  <si>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</si>
  <si>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</si>
  <si>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</si>
  <si>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</si>
  <si>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</si>
  <si>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</si>
  <si>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</si>
  <si>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</si>
  <si>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</si>
  <si>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</si>
  <si>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</si>
  <si>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</si>
  <si>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</si>
  <si>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</si>
  <si>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</si>
  <si>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</si>
  <si>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</si>
  <si>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</si>
  <si>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</si>
  <si>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</si>
  <si>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</si>
  <si>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</si>
  <si>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</si>
  <si>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</si>
  <si>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</si>
  <si>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</si>
  <si>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</si>
  <si>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</si>
  <si>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</si>
  <si>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</si>
  <si>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</si>
  <si>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</si>
  <si>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</si>
  <si>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</si>
  <si>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</si>
  <si>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</si>
  <si>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</si>
  <si>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</si>
  <si>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</si>
  <si>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</si>
  <si>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</si>
  <si>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</si>
  <si>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</si>
  <si>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</si>
  <si>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</si>
  <si>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</si>
  <si>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</si>
  <si>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</si>
  <si>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</si>
  <si>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</si>
  <si>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</si>
  <si>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</si>
  <si>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</si>
  <si>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</si>
  <si>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</si>
  <si>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</si>
  <si>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</si>
  <si>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</si>
  <si>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</si>
  <si>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</si>
  <si>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</si>
  <si>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</si>
  <si>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</si>
  <si>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</si>
  <si>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</si>
  <si>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</si>
  <si>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</si>
  <si>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</si>
  <si>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</si>
  <si>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</si>
  <si>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</si>
  <si>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</si>
  <si>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</si>
  <si>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</si>
  <si>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</si>
  <si>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</si>
  <si>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</si>
  <si>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</si>
  <si>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</si>
  <si>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</si>
  <si>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</si>
  <si>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</si>
  <si>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</si>
  <si>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</si>
  <si>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</si>
  <si>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</si>
  <si>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</si>
  <si>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</si>
  <si>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</si>
  <si>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</si>
  <si>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</si>
  <si>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</si>
  <si>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</si>
  <si>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</si>
  <si>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</si>
  <si>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</si>
  <si>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</si>
  <si>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</si>
  <si>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</si>
  <si>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</si>
  <si>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</si>
  <si>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</si>
  <si>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</si>
  <si>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</si>
  <si>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</si>
  <si>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</si>
  <si>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</si>
  <si>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</si>
  <si>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</si>
  <si>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</si>
  <si>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</si>
  <si>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</si>
  <si>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</si>
  <si>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</si>
  <si>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</si>
  <si>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</si>
  <si>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</si>
  <si>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</si>
  <si>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</si>
  <si>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</si>
  <si>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</si>
  <si>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</si>
  <si>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</si>
  <si>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</si>
  <si>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</si>
  <si>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</si>
  <si>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</si>
  <si>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</si>
  <si>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</si>
  <si>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</si>
  <si>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</si>
  <si>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</si>
  <si>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</si>
  <si>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</si>
  <si>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</si>
  <si>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</si>
  <si>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</si>
  <si>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</si>
  <si>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</si>
  <si>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</si>
  <si>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</si>
  <si>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</si>
  <si>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</si>
  <si>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</si>
  <si>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</si>
  <si>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</si>
  <si>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</si>
  <si>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</si>
  <si>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</si>
  <si>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</si>
  <si>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</si>
  <si>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</si>
  <si>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</si>
  <si>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</si>
  <si>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</si>
  <si>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</si>
  <si>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</si>
  <si>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</si>
  <si>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</si>
  <si>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</si>
  <si>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</si>
  <si>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</si>
  <si>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</si>
  <si>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</si>
  <si>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</si>
  <si>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</si>
  <si>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</si>
  <si>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</si>
  <si>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</si>
  <si>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</si>
  <si>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</si>
  <si>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</si>
  <si>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</si>
  <si>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</si>
  <si>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</si>
  <si>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</si>
  <si>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</si>
  <si>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</si>
  <si>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</si>
  <si>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</si>
  <si>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</si>
  <si>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</si>
  <si>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</si>
  <si>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</si>
  <si>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</si>
  <si>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</si>
  <si>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</si>
  <si>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</si>
  <si>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</si>
  <si>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</si>
  <si>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</si>
  <si>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</si>
  <si>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</si>
  <si>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</si>
  <si>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</si>
  <si>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</si>
  <si>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</si>
  <si>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</si>
  <si>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</si>
  <si>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</si>
  <si>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</si>
  <si>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</si>
  <si>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</si>
  <si>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</si>
  <si>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</si>
  <si>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</si>
  <si>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</si>
  <si>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</si>
  <si>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</si>
  <si>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</si>
  <si>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</si>
  <si>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</si>
  <si>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</si>
  <si>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</si>
  <si>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</si>
  <si>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</si>
  <si>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</si>
  <si>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</si>
  <si>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</si>
  <si>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</si>
  <si>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</si>
  <si>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</si>
  <si>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</si>
  <si>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</si>
  <si>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</si>
  <si>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</si>
  <si>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</si>
  <si>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</si>
  <si>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</si>
  <si>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</si>
  <si>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</si>
  <si>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</si>
  <si>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</si>
  <si>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</si>
  <si>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</si>
  <si>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</si>
  <si>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</si>
  <si>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</si>
  <si>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</si>
  <si>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</si>
  <si>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</si>
  <si>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</si>
  <si>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</si>
  <si>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</si>
  <si>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</si>
  <si>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</si>
  <si>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</si>
  <si>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</si>
  <si>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</si>
  <si>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</si>
  <si>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</si>
  <si>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</si>
  <si>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</si>
  <si>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</si>
  <si>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</si>
  <si>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</si>
  <si>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</si>
  <si>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</si>
  <si>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</si>
  <si>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</si>
  <si>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</si>
  <si>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</si>
  <si>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</si>
  <si>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</si>
  <si>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</si>
  <si>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</si>
  <si>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</si>
  <si>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</si>
  <si>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</si>
  <si>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</si>
  <si>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</si>
  <si>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</si>
  <si>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</si>
  <si>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</si>
  <si>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</si>
  <si>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</si>
  <si>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</si>
  <si>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</si>
  <si>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</si>
  <si>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</si>
  <si>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</si>
  <si>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</si>
  <si>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</si>
  <si>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</si>
  <si>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</si>
  <si>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</si>
  <si>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</si>
  <si>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</si>
  <si>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</si>
  <si>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</si>
  <si>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</si>
  <si>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</si>
  <si>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</si>
  <si>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</si>
  <si>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</si>
  <si>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</si>
  <si>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</si>
  <si>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</si>
  <si>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</si>
  <si>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</si>
  <si>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</si>
  <si>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</si>
  <si>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</si>
  <si>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</si>
  <si>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</si>
  <si>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</si>
  <si>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</si>
  <si>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</si>
  <si>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</si>
  <si>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</si>
  <si>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</si>
  <si>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</si>
  <si>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</si>
  <si>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</si>
  <si>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</si>
  <si>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</si>
  <si>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</si>
  <si>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</si>
  <si>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</si>
  <si>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</si>
  <si>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</si>
  <si>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</si>
  <si>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</si>
  <si>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</si>
  <si>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</si>
  <si>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</si>
  <si>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</si>
  <si>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</si>
  <si>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</si>
  <si>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</si>
  <si>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</si>
  <si>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</si>
  <si>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</si>
  <si>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</si>
  <si>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</si>
  <si>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</si>
  <si>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</si>
  <si>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</si>
  <si>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</si>
  <si>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</si>
  <si>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</si>
  <si>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</si>
  <si>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</si>
  <si>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</si>
  <si>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</si>
  <si>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</si>
  <si>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</si>
  <si>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</si>
  <si>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</si>
  <si>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</si>
  <si>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</si>
  <si>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</si>
  <si>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</si>
  <si>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</si>
  <si>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</si>
  <si>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</si>
  <si>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</si>
  <si>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</si>
  <si>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</si>
  <si>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</si>
  <si>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</si>
  <si>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</si>
  <si>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</si>
  <si>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</si>
  <si>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</si>
  <si>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</si>
  <si>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</si>
  <si>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</si>
  <si>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</si>
  <si>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</si>
  <si>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</si>
  <si>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</si>
  <si>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</si>
  <si>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</si>
  <si>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</si>
  <si>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</si>
  <si>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</si>
  <si>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</si>
  <si>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</si>
  <si>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</si>
  <si>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</si>
  <si>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</si>
  <si>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</si>
  <si>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</si>
  <si>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</si>
  <si>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</si>
  <si>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</si>
  <si>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</si>
  <si>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</si>
  <si>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</si>
  <si>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</si>
  <si>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</si>
  <si>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</si>
  <si>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</si>
  <si>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</si>
  <si>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</si>
  <si>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</si>
  <si>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</si>
  <si>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</si>
  <si>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</si>
  <si>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</si>
  <si>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</si>
  <si>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</si>
  <si>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</si>
  <si>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</si>
  <si>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</si>
  <si>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</si>
  <si>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</si>
  <si>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</si>
  <si>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</si>
  <si>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</si>
  <si>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</si>
  <si>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</si>
  <si>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</si>
  <si>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</si>
  <si>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</si>
  <si>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</si>
  <si>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</si>
  <si>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</si>
  <si>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</si>
  <si>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</si>
  <si>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</si>
  <si>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</si>
  <si>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</si>
  <si>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</si>
  <si>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</si>
  <si>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</si>
  <si>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</si>
  <si>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</si>
  <si>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</si>
  <si>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</si>
  <si>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</si>
  <si>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</si>
  <si>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</si>
  <si>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</si>
  <si>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</si>
  <si>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</si>
  <si>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</si>
  <si>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</si>
  <si>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</si>
  <si>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</si>
  <si>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</si>
  <si>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</si>
  <si>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</si>
  <si>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</si>
  <si>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</si>
  <si>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</si>
  <si>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</si>
  <si>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</si>
  <si>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</si>
  <si>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</si>
  <si>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</si>
  <si>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</si>
  <si>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</si>
  <si>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</si>
  <si>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</si>
  <si>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</si>
  <si>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</si>
  <si>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</si>
  <si>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</si>
  <si>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</si>
  <si>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</si>
  <si>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</si>
  <si>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</si>
  <si>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</si>
  <si>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</si>
  <si>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</si>
  <si>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</si>
  <si>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</si>
  <si>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</si>
  <si>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</si>
  <si>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</si>
  <si>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</si>
  <si>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</si>
  <si>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</si>
  <si>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</si>
  <si>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</si>
  <si>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</si>
  <si>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</si>
  <si>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</si>
  <si>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</si>
  <si>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</si>
  <si>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</si>
  <si>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</si>
  <si>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</si>
  <si>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</si>
  <si>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</si>
  <si>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</si>
  <si>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</si>
  <si>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</si>
  <si>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</si>
  <si>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</si>
  <si>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</si>
  <si>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</si>
  <si>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</si>
  <si>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</si>
  <si>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</si>
  <si>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</si>
  <si>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</si>
  <si>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</si>
  <si>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</si>
  <si>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</si>
  <si>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</si>
  <si>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</si>
  <si>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</si>
  <si>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</si>
  <si>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</si>
  <si>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</si>
  <si>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</si>
  <si>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</si>
  <si>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</si>
  <si>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</si>
  <si>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</si>
  <si>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</si>
  <si>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</si>
  <si>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</si>
  <si>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</si>
  <si>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</si>
  <si>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</si>
  <si>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</si>
  <si>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</si>
  <si>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</si>
  <si>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</si>
  <si>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</si>
  <si>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</si>
  <si>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</si>
  <si>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</si>
  <si>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</si>
  <si>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</si>
  <si>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</si>
  <si>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</si>
  <si>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</si>
  <si>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</si>
  <si>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</si>
  <si>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</si>
  <si>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</si>
  <si>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</si>
  <si>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</si>
  <si>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</si>
  <si>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</si>
  <si>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</si>
  <si>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</si>
  <si>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</si>
  <si>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</si>
  <si>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</si>
  <si>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</si>
  <si>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</si>
  <si>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</si>
  <si>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</si>
  <si>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</si>
  <si>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</si>
  <si>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</si>
  <si>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</si>
  <si>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</si>
  <si>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</si>
  <si>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</si>
  <si>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</si>
  <si>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</si>
  <si>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</si>
  <si>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</si>
  <si>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</si>
  <si>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</si>
  <si>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</si>
  <si>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</si>
  <si>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</si>
  <si>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</si>
  <si>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</si>
  <si>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</si>
  <si>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</si>
  <si>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</si>
  <si>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</si>
  <si>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</si>
  <si>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</si>
  <si>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</si>
  <si>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</si>
  <si>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</si>
  <si>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</si>
  <si>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</si>
  <si>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</si>
  <si>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</si>
  <si>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</si>
  <si>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</si>
  <si>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</si>
  <si>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</si>
  <si>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</si>
  <si>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</si>
  <si>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</si>
  <si>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</si>
  <si>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</si>
  <si>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</si>
  <si>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</si>
  <si>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</si>
  <si>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</si>
  <si>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</si>
  <si>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</si>
  <si>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</si>
  <si>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</si>
  <si>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</si>
  <si>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</si>
  <si>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</si>
  <si>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</si>
  <si>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</si>
  <si>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</si>
  <si>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</si>
  <si>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</si>
  <si>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</si>
  <si>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</si>
  <si>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</si>
  <si>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</si>
  <si>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</si>
  <si>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</si>
  <si>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</si>
  <si>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</si>
  <si>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</si>
  <si>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</si>
  <si>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</si>
  <si>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</si>
  <si>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</si>
  <si>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</si>
  <si>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</si>
  <si>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</si>
  <si>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</si>
  <si>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</si>
  <si>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</si>
  <si>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</si>
  <si>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</si>
  <si>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</si>
  <si>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</si>
  <si>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</si>
  <si>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</si>
  <si>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</si>
  <si>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</si>
  <si>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</si>
  <si>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</si>
  <si>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</si>
  <si>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</si>
  <si>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</si>
  <si>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</si>
  <si>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</si>
  <si>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</si>
  <si>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</si>
  <si>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</si>
  <si>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</si>
  <si>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</si>
  <si>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</si>
  <si>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</si>
  <si>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</si>
  <si>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</si>
  <si>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</si>
  <si>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</si>
  <si>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</si>
  <si>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</si>
  <si>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</si>
  <si>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</si>
  <si>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</si>
  <si>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</si>
  <si>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</si>
  <si>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</si>
  <si>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</si>
  <si>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</si>
  <si>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</si>
  <si>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</si>
  <si>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</si>
  <si>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</si>
  <si>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</si>
  <si>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</si>
  <si>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</si>
  <si>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</si>
  <si>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</si>
  <si>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</si>
  <si>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</si>
  <si>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</si>
  <si>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</si>
  <si>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</si>
  <si>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</si>
  <si>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</si>
  <si>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</si>
  <si>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</si>
  <si>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</si>
  <si>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</si>
  <si>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</si>
  <si>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</si>
  <si>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</si>
  <si>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</si>
  <si>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</si>
  <si>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</si>
  <si>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</si>
  <si>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</si>
  <si>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</si>
  <si>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</si>
  <si>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</si>
  <si>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</si>
  <si>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</si>
  <si>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</si>
  <si>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</si>
  <si>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</si>
  <si>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</si>
  <si>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</si>
  <si>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</si>
  <si>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</si>
  <si>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</si>
  <si>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</si>
  <si>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</si>
  <si>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</si>
  <si>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</si>
  <si>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</si>
  <si>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</si>
  <si>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</si>
  <si>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</si>
  <si>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</si>
  <si>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</si>
  <si>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</si>
  <si>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</si>
  <si>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</si>
  <si>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</si>
  <si>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</si>
  <si>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</si>
  <si>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</si>
  <si>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</si>
  <si>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</si>
  <si>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</si>
  <si>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</si>
  <si>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</si>
  <si>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</si>
  <si>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</si>
  <si>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</si>
  <si>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</si>
  <si>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</si>
  <si>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</si>
  <si>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</si>
  <si>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</si>
  <si>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</si>
  <si>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</si>
  <si>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</si>
  <si>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</si>
  <si>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</si>
  <si>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</si>
  <si>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</si>
  <si>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</si>
  <si>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</si>
  <si>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</si>
  <si>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</si>
  <si>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</si>
  <si>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</si>
  <si>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</si>
  <si>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</si>
  <si>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</si>
  <si>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</si>
  <si>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</si>
  <si>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</si>
  <si>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</si>
  <si>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</si>
  <si>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</si>
  <si>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</si>
  <si>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</si>
  <si>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</si>
  <si>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</si>
  <si>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</si>
  <si>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</si>
  <si>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</si>
  <si>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</si>
  <si>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</si>
  <si>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</si>
  <si>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</si>
  <si>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</si>
  <si>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</si>
  <si>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</si>
  <si>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</si>
  <si>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</si>
  <si>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</si>
  <si>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</si>
  <si>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</si>
  <si>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</si>
  <si>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</si>
  <si>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</si>
  <si>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</si>
  <si>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</si>
  <si>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</si>
  <si>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</si>
  <si>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</si>
  <si>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</si>
  <si>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</si>
  <si>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</si>
  <si>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</si>
  <si>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</si>
  <si>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</si>
  <si>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</si>
  <si>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</si>
  <si>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</si>
  <si>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</si>
  <si>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</si>
  <si>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</si>
  <si>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</si>
  <si>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</si>
  <si>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</si>
  <si>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</si>
  <si>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</si>
  <si>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</si>
  <si>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</si>
  <si>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</si>
  <si>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</si>
  <si>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</si>
  <si>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</si>
  <si>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</si>
  <si>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</si>
  <si>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</si>
  <si>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</si>
  <si>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</si>
  <si>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</si>
  <si>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</si>
  <si>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</si>
  <si>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</si>
  <si>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</si>
  <si>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</si>
  <si>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</si>
  <si>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</si>
  <si>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</si>
  <si>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</si>
  <si>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</si>
  <si>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</si>
  <si>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</si>
  <si>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</si>
  <si>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</si>
  <si>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</si>
  <si>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</si>
  <si>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</si>
  <si>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</si>
  <si>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</si>
  <si>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</si>
  <si>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</si>
  <si>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</si>
  <si>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</si>
  <si>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</si>
  <si>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</si>
  <si>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</si>
  <si>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</si>
  <si>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</si>
  <si>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</si>
  <si>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</si>
  <si>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</si>
  <si>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</si>
  <si>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</si>
  <si>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</si>
  <si>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</si>
  <si>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</si>
  <si>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</si>
  <si>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</si>
  <si>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</si>
  <si>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</si>
  <si>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</si>
  <si>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</si>
  <si>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</si>
  <si>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</si>
  <si>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</si>
  <si>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</si>
  <si>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</si>
  <si>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</si>
  <si>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</si>
  <si>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</si>
  <si>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</si>
  <si>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</si>
  <si>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</si>
  <si>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</si>
  <si>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</si>
  <si>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</si>
  <si>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</si>
  <si>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</si>
  <si>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</si>
  <si>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</si>
  <si>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</si>
  <si>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</si>
  <si>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</si>
  <si>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</si>
  <si>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</si>
  <si>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</si>
  <si>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</si>
  <si>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</si>
  <si>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</si>
  <si>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</si>
  <si>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</si>
  <si>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</si>
  <si>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</si>
  <si>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</si>
  <si>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</si>
  <si>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</si>
  <si>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</si>
  <si>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</si>
  <si>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</si>
  <si>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</si>
  <si>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</si>
  <si>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</si>
  <si>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</si>
  <si>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</si>
  <si>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</si>
  <si>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</si>
  <si>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</si>
  <si>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</si>
  <si>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</si>
  <si>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</si>
  <si>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</si>
  <si>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</si>
  <si>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</si>
  <si>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</si>
  <si>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</si>
  <si>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</si>
  <si>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</si>
  <si>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</si>
  <si>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</si>
  <si>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</si>
  <si>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</si>
  <si>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</si>
  <si>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</si>
  <si>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</si>
  <si>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</si>
  <si>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</si>
  <si>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</si>
  <si>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</si>
  <si>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</si>
  <si>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</si>
  <si>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</si>
  <si>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</si>
  <si>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</si>
  <si>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</si>
  <si>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</si>
  <si>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</si>
  <si>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</si>
  <si>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</si>
  <si>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</si>
  <si>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</si>
  <si>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</si>
  <si>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</si>
  <si>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</si>
  <si>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</si>
  <si>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</si>
  <si>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</si>
  <si>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</si>
  <si>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</si>
  <si>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</si>
  <si>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</si>
  <si>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</si>
  <si>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</si>
  <si>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</si>
  <si>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</si>
  <si>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</si>
  <si>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</si>
  <si>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</si>
  <si>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</si>
  <si>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</si>
  <si>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</si>
  <si>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</si>
  <si>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</si>
  <si>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</si>
  <si>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</si>
  <si>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</si>
  <si>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</si>
  <si>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</si>
  <si>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</si>
  <si>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</si>
  <si>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</si>
  <si>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</si>
  <si>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</si>
  <si>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</si>
  <si>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</si>
  <si>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</si>
  <si>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</si>
  <si>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</si>
  <si>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</si>
  <si>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</si>
  <si>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</si>
  <si>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</si>
  <si>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</si>
  <si>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</si>
  <si>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</si>
  <si>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</si>
  <si>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</si>
  <si>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</si>
  <si>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</si>
  <si>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</si>
  <si>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</si>
  <si>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</si>
  <si>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</si>
  <si>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</si>
  <si>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</si>
  <si>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</si>
  <si>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</si>
  <si>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</si>
  <si>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</si>
  <si>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</si>
  <si>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</si>
  <si>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</si>
  <si>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</si>
  <si>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</si>
  <si>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</si>
  <si>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</si>
  <si>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</si>
  <si>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</si>
  <si>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</si>
  <si>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</si>
  <si>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</si>
  <si>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</si>
  <si>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</si>
  <si>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</si>
  <si>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</si>
  <si>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</si>
  <si>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</si>
  <si>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</si>
  <si>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</si>
  <si>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</si>
  <si>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</si>
  <si>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</si>
  <si>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</si>
  <si>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</si>
  <si>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</si>
  <si>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</si>
  <si>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</si>
  <si>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</si>
  <si>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</si>
  <si>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</si>
  <si>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</si>
  <si>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</si>
  <si>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</si>
  <si>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</si>
  <si>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</si>
  <si>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</si>
  <si>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</si>
  <si>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</si>
  <si>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</si>
  <si>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</si>
  <si>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</si>
  <si>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</si>
  <si>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</si>
  <si>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</si>
  <si>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</si>
  <si>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</si>
  <si>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</si>
  <si>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</si>
  <si>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</si>
  <si>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</si>
  <si>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</si>
  <si>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</si>
  <si>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</si>
  <si>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</si>
  <si>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</si>
  <si>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</si>
  <si>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</si>
  <si>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</si>
  <si>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</si>
  <si>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</si>
  <si>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</si>
  <si>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</si>
  <si>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</si>
  <si>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</si>
  <si>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</si>
  <si>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</si>
  <si>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</si>
  <si>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</si>
  <si>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</si>
  <si>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</si>
  <si>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</si>
  <si>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</si>
  <si>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</si>
  <si>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</si>
  <si>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</si>
  <si>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</si>
  <si>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</si>
  <si>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</si>
  <si>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</si>
  <si>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</si>
  <si>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</si>
  <si>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</si>
  <si>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</si>
  <si>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</si>
  <si>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</si>
  <si>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</si>
  <si>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</si>
  <si>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</si>
  <si>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</si>
  <si>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</si>
  <si>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</si>
  <si>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</si>
  <si>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</si>
  <si>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</si>
  <si>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</si>
  <si>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</si>
  <si>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</si>
  <si>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</si>
  <si>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</si>
  <si>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</si>
  <si>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</si>
  <si>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</si>
  <si>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</si>
  <si>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</si>
  <si>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</si>
  <si>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</si>
  <si>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</si>
  <si>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</si>
  <si>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</si>
  <si>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</si>
  <si>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</si>
  <si>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</si>
  <si>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</si>
  <si>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</si>
  <si>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</si>
  <si>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</si>
  <si>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</si>
  <si>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</si>
  <si>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</si>
  <si>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</si>
  <si>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</si>
  <si>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</si>
  <si>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</si>
  <si>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</si>
  <si>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</si>
  <si>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</si>
  <si>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</si>
  <si>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</si>
  <si>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</si>
  <si>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</si>
  <si>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</si>
  <si>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</si>
  <si>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</si>
  <si>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</si>
  <si>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</si>
  <si>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</si>
  <si>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</si>
  <si>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</si>
  <si>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</si>
  <si>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</si>
  <si>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</si>
  <si>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</si>
  <si>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</si>
  <si>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</si>
  <si>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</si>
  <si>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</si>
  <si>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</si>
  <si>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</si>
  <si>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</si>
  <si>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</si>
  <si>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</si>
  <si>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</si>
  <si>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</si>
  <si>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</si>
  <si>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</si>
  <si>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</si>
  <si>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</si>
  <si>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</si>
  <si>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</si>
  <si>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</si>
  <si>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</si>
  <si>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</si>
  <si>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</si>
  <si>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</si>
  <si>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</si>
  <si>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</si>
  <si>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</si>
  <si>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</si>
  <si>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</si>
  <si>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</si>
  <si>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</si>
  <si>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</si>
  <si>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</si>
  <si>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</si>
  <si>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</si>
  <si>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</si>
  <si>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</si>
  <si>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</si>
  <si>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</si>
  <si>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</si>
  <si>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</si>
  <si>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</si>
  <si>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</si>
  <si>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</si>
  <si>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</si>
  <si>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</si>
  <si>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</si>
  <si>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</si>
  <si>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</si>
  <si>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</si>
  <si>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</si>
  <si>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</si>
  <si>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</si>
  <si>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</si>
  <si>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</si>
  <si>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</si>
  <si>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</si>
  <si>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</si>
  <si>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</si>
  <si>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</si>
  <si>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</si>
  <si>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</si>
  <si>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</si>
  <si>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</si>
  <si>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</si>
  <si>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</si>
  <si>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</si>
  <si>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</si>
  <si>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</si>
  <si>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</si>
  <si>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</si>
  <si>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</si>
  <si>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</si>
  <si>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</si>
  <si>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</si>
  <si>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</si>
  <si>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</si>
  <si>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</si>
  <si>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</si>
  <si>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</si>
  <si>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</si>
  <si>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</si>
  <si>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</si>
  <si>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</si>
  <si>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</si>
  <si>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</si>
  <si>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</si>
  <si>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</si>
  <si>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</si>
  <si>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</si>
  <si>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</si>
  <si>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</si>
  <si>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</si>
  <si>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</si>
  <si>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</si>
  <si>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</si>
  <si>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</si>
  <si>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</si>
  <si>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</si>
  <si>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</si>
  <si>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</si>
  <si>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</si>
  <si>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</si>
  <si>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</si>
  <si>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</si>
  <si>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</si>
  <si>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</si>
  <si>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</si>
  <si>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</si>
  <si>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</si>
  <si>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</si>
  <si>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</si>
  <si>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</si>
  <si>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</si>
  <si>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</si>
  <si>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</si>
  <si>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</si>
  <si>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</si>
  <si>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</si>
  <si>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</si>
  <si>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</si>
  <si>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</si>
  <si>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</si>
  <si>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</si>
  <si>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</si>
  <si>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</si>
  <si>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</si>
  <si>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</si>
  <si>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</si>
  <si>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</si>
  <si>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</si>
  <si>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</si>
  <si>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</si>
  <si>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</si>
  <si>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</si>
  <si>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</si>
  <si>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</si>
  <si>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</si>
  <si>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</si>
  <si>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</si>
  <si>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</si>
  <si>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</si>
  <si>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</si>
  <si>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</si>
  <si>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</si>
  <si>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</si>
  <si>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</si>
  <si>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</si>
  <si>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</si>
  <si>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</si>
  <si>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</si>
  <si>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</si>
  <si>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</si>
  <si>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</si>
  <si>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</si>
  <si>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</si>
  <si>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</si>
  <si>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</si>
  <si>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</si>
  <si>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</si>
  <si>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</si>
  <si>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</si>
  <si>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</si>
  <si>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</si>
  <si>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</si>
  <si>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</si>
  <si>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</si>
  <si>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</si>
  <si>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</si>
  <si>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</si>
  <si>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</si>
  <si>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</si>
  <si>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</si>
  <si>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</si>
  <si>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</si>
  <si>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</si>
  <si>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</si>
  <si>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</si>
  <si>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</si>
  <si>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</si>
  <si>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</si>
  <si>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</si>
  <si>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</si>
  <si>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</si>
  <si>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</si>
  <si>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</si>
  <si>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</si>
  <si>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</si>
  <si>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</si>
  <si>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</si>
  <si>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</si>
  <si>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</si>
  <si>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</si>
  <si>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</si>
  <si>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</si>
  <si>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</si>
  <si>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</si>
  <si>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</si>
  <si>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</si>
  <si>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</si>
  <si>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</si>
  <si>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</si>
  <si>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</si>
  <si>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</si>
  <si>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</si>
  <si>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</si>
  <si>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</si>
  <si>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</si>
  <si>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</si>
  <si>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</si>
  <si>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</si>
  <si>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</si>
  <si>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</si>
  <si>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</si>
  <si>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</si>
  <si>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</si>
  <si>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</si>
  <si>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</si>
  <si>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</si>
  <si>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</si>
  <si>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</si>
  <si>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</si>
  <si>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</si>
  <si>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</si>
  <si>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</si>
  <si>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</si>
  <si>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</si>
  <si>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</si>
  <si>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</si>
  <si>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</si>
  <si>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</si>
  <si>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</si>
  <si>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</si>
  <si>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</si>
  <si>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</si>
  <si>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</si>
  <si>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</si>
  <si>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</si>
  <si>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</si>
  <si>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</si>
  <si>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</si>
  <si>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</si>
  <si>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</si>
  <si>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</si>
  <si>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</si>
  <si>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</si>
  <si>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</si>
  <si>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</si>
  <si>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</si>
  <si>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</si>
  <si>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</si>
  <si>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</si>
  <si>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</si>
  <si>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</si>
  <si>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</si>
  <si>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</si>
  <si>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</si>
  <si>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</si>
  <si>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</si>
  <si>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</si>
  <si>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</si>
  <si>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</si>
  <si>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</si>
  <si>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</si>
  <si>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</si>
  <si>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</si>
  <si>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</si>
  <si>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</si>
  <si>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</si>
  <si>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</si>
  <si>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</si>
  <si>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</si>
  <si>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</si>
  <si>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</si>
  <si>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</si>
  <si>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</si>
  <si>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</si>
  <si>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</si>
  <si>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</si>
  <si>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</si>
  <si>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</si>
  <si>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</si>
  <si>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</si>
  <si>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</si>
  <si>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</si>
  <si>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</si>
  <si>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</si>
  <si>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</si>
  <si>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</si>
  <si>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</si>
  <si>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</si>
  <si>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</si>
  <si>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</si>
  <si>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</si>
  <si>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</si>
  <si>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</si>
  <si>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</si>
  <si>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</si>
  <si>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</si>
  <si>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</si>
  <si>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</si>
  <si>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</si>
  <si>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</si>
  <si>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</si>
  <si>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</si>
  <si>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</si>
  <si>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</si>
  <si>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</si>
  <si>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</si>
  <si>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</si>
  <si>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</si>
  <si>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</si>
  <si>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</si>
  <si>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</si>
  <si>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</si>
  <si>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</si>
  <si>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</si>
  <si>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</si>
  <si>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</si>
  <si>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</si>
  <si>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</si>
  <si>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</si>
  <si>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</si>
  <si>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</si>
  <si>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</si>
  <si>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</si>
  <si>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</si>
  <si>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</si>
  <si>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</si>
  <si>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</si>
  <si>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</si>
  <si>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</si>
  <si>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</si>
  <si>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</si>
  <si>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</si>
  <si>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</si>
  <si>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</si>
  <si>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</si>
  <si>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</si>
  <si>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</si>
  <si>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</si>
  <si>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</si>
  <si>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</si>
  <si>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</si>
  <si>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</si>
  <si>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</si>
  <si>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</si>
  <si>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</si>
  <si>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</si>
  <si>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</si>
  <si>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</si>
  <si>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</si>
  <si>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</si>
  <si>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</si>
  <si>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</si>
  <si>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</si>
  <si>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</si>
  <si>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</si>
  <si>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</si>
  <si>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</si>
  <si>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</si>
  <si>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</si>
  <si>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</si>
  <si>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</si>
  <si>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</si>
  <si>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</si>
  <si>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</si>
  <si>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</si>
  <si>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</si>
  <si>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</si>
  <si>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</si>
  <si>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</si>
  <si>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</si>
  <si>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</si>
  <si>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</si>
  <si>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</si>
  <si>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</si>
  <si>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</si>
  <si>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</si>
  <si>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</si>
  <si>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</si>
  <si>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</si>
  <si>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</si>
  <si>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</si>
  <si>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</si>
  <si>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</si>
  <si>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</si>
  <si>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</si>
  <si>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</si>
  <si>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</si>
  <si>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</si>
  <si>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</si>
  <si>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</si>
  <si>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</si>
  <si>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</si>
  <si>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</si>
  <si>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</si>
  <si>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</si>
  <si>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</si>
  <si>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</si>
  <si>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</si>
  <si>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</si>
  <si>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</si>
  <si>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</si>
  <si>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</si>
  <si>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</si>
  <si>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</si>
  <si>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</si>
  <si>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</si>
  <si>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</si>
  <si>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</si>
  <si>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</si>
  <si>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</si>
  <si>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</si>
  <si>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</si>
  <si>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</si>
  <si>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</si>
  <si>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</si>
  <si>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</si>
  <si>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</si>
  <si>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</si>
  <si>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</si>
  <si>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</si>
  <si>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</si>
  <si>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</si>
  <si>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</si>
  <si>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</si>
  <si>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</si>
  <si>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</si>
  <si>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</si>
  <si>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</si>
  <si>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</si>
  <si>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</si>
  <si>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</si>
  <si>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</si>
  <si>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</si>
  <si>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</si>
  <si>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</si>
  <si>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</si>
  <si>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</si>
  <si>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</si>
  <si>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</si>
  <si>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</si>
  <si>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</si>
  <si>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</si>
  <si>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</si>
  <si>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</si>
  <si>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</si>
  <si>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</si>
  <si>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</si>
  <si>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</si>
  <si>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</si>
  <si>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</si>
  <si>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</si>
  <si>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</si>
  <si>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</si>
  <si>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</si>
  <si>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</si>
  <si>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</si>
  <si>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</si>
  <si>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</si>
  <si>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</si>
  <si>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</si>
  <si>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</si>
  <si>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</si>
  <si>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</si>
  <si>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</si>
  <si>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</si>
  <si>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</si>
  <si>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</si>
  <si>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</si>
  <si>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</si>
  <si>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</si>
  <si>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</si>
  <si>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</si>
  <si>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</si>
  <si>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</si>
  <si>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</si>
  <si>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</si>
  <si>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</si>
  <si>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</si>
  <si>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</si>
  <si>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</si>
  <si>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</si>
  <si>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</si>
  <si>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</si>
  <si>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</si>
  <si>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</si>
  <si>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</si>
  <si>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</si>
  <si>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</si>
  <si>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</si>
  <si>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</si>
  <si>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</si>
  <si>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</si>
  <si>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</si>
  <si>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</si>
  <si>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</si>
  <si>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</si>
  <si>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</si>
  <si>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</si>
  <si>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</si>
  <si>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</si>
  <si>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</si>
  <si>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</si>
  <si>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</si>
  <si>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</si>
  <si>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</si>
  <si>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</si>
  <si>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</si>
  <si>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</si>
  <si>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</si>
  <si>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</si>
  <si>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</si>
  <si>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</si>
  <si>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</si>
  <si>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</si>
  <si>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</si>
  <si>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</si>
  <si>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</si>
  <si>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</si>
  <si>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</si>
  <si>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</si>
  <si>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</si>
  <si>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</si>
  <si>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</si>
  <si>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</si>
  <si>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</si>
  <si>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</si>
  <si>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</si>
  <si>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</si>
  <si>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</si>
  <si>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</si>
  <si>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</si>
  <si>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</si>
  <si>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</si>
  <si>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</si>
  <si>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</si>
  <si>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</si>
  <si>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</si>
  <si>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</si>
  <si>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</si>
  <si>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</si>
  <si>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</si>
  <si>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</si>
  <si>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</si>
  <si>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</si>
  <si>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</si>
  <si>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</si>
  <si>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</si>
  <si>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</si>
  <si>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</si>
  <si>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</si>
  <si>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</si>
  <si>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</si>
  <si>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</si>
  <si>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</si>
  <si>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</si>
  <si>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</si>
  <si>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</si>
  <si>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</si>
  <si>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</si>
  <si>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</si>
  <si>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</si>
  <si>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</si>
  <si>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</si>
  <si>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</si>
  <si>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</si>
  <si>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</si>
  <si>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</si>
  <si>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</si>
  <si>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</si>
  <si>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</si>
  <si>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</si>
  <si>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</si>
  <si>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</si>
  <si>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</si>
  <si>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</si>
  <si>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</si>
  <si>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</si>
  <si>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</si>
  <si>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</si>
  <si>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</si>
  <si>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</si>
  <si>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</si>
  <si>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</si>
  <si>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</si>
  <si>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</si>
  <si>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</si>
  <si>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</si>
  <si>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</si>
  <si>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</si>
  <si>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</si>
  <si>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</si>
  <si>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</si>
  <si>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</si>
  <si>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</si>
  <si>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</si>
  <si>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</si>
  <si>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</si>
  <si>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</si>
  <si>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</si>
  <si>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</si>
  <si>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</si>
  <si>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</si>
  <si>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</si>
  <si>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</si>
  <si>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</si>
  <si>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</si>
  <si>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</si>
  <si>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</si>
  <si>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</si>
  <si>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</si>
  <si>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</si>
  <si>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</si>
  <si>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</si>
  <si>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</si>
  <si>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</si>
  <si>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</si>
  <si>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</si>
  <si>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</si>
  <si>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</si>
  <si>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</si>
  <si>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</si>
  <si>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</si>
  <si>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</si>
  <si>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</si>
  <si>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</si>
  <si>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</si>
  <si>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</si>
  <si>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</si>
  <si>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</si>
  <si>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</si>
  <si>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</si>
  <si>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</si>
  <si>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</si>
  <si>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</si>
  <si>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</si>
  <si>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</si>
  <si>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</si>
  <si>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</si>
  <si>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</si>
  <si>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</si>
  <si>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</si>
  <si>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</si>
  <si>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</si>
  <si>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</si>
  <si>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</si>
  <si>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</si>
  <si>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</si>
  <si>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</si>
  <si>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</si>
  <si>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</si>
  <si>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</si>
  <si>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</si>
  <si>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</si>
  <si>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</si>
  <si>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</si>
  <si>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</si>
  <si>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</si>
  <si>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</si>
  <si>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</si>
  <si>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</si>
  <si>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</si>
  <si>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</si>
  <si>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</si>
  <si>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</si>
  <si>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</si>
  <si>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</si>
  <si>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</si>
  <si>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</si>
  <si>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</si>
  <si>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</si>
  <si>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</si>
  <si>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</si>
  <si>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</si>
  <si>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</si>
  <si>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</si>
  <si>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</si>
  <si>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</si>
  <si>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</si>
  <si>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</si>
  <si>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</si>
  <si>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</si>
  <si>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</si>
  <si>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</si>
  <si>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</si>
  <si>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</si>
  <si>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</si>
  <si>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</si>
  <si>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</si>
  <si>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</si>
  <si>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</si>
  <si>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</si>
  <si>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</si>
  <si>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</si>
  <si>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</si>
  <si>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</si>
  <si>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</si>
  <si>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</si>
  <si>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</si>
  <si>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</si>
  <si>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</si>
  <si>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</si>
  <si>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</si>
  <si>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</si>
  <si>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</si>
  <si>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</si>
  <si>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</si>
  <si>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</si>
  <si>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</si>
  <si>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</si>
  <si>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</si>
  <si>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</si>
  <si>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</si>
  <si>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</si>
  <si>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</si>
  <si>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</si>
  <si>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</si>
  <si>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</si>
  <si>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</si>
  <si>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</si>
  <si>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</si>
  <si>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</si>
  <si>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</si>
  <si>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</si>
  <si>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</si>
  <si>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</si>
  <si>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</si>
  <si>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</si>
  <si>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</si>
  <si>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</si>
  <si>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</si>
  <si>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</si>
  <si>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</si>
  <si>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</si>
  <si>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</si>
  <si>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</si>
  <si>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</si>
  <si>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</si>
  <si>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</si>
  <si>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</si>
  <si>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</si>
  <si>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</si>
  <si>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</si>
  <si>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</si>
  <si>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</si>
  <si>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</si>
  <si>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</si>
  <si>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</si>
  <si>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</si>
  <si>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</si>
  <si>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</si>
  <si>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</si>
  <si>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</si>
  <si>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</si>
  <si>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</si>
  <si>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</si>
  <si>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</si>
  <si>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</si>
  <si>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</si>
  <si>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</si>
  <si>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</si>
  <si>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</si>
  <si>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</si>
  <si>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</si>
  <si>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</si>
  <si>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</si>
  <si>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</si>
  <si>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</si>
  <si>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</si>
  <si>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</si>
  <si>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</si>
  <si>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</si>
  <si>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</si>
  <si>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</si>
  <si>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</si>
  <si>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</si>
  <si>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</si>
  <si>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</si>
  <si>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</si>
  <si>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</si>
  <si>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</si>
  <si>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</si>
  <si>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</si>
  <si>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</si>
  <si>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</si>
  <si>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</si>
  <si>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</si>
  <si>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</si>
  <si>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</si>
  <si>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</si>
  <si>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</si>
  <si>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</si>
  <si>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</si>
  <si>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</si>
  <si>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</si>
  <si>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</si>
  <si>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</si>
  <si>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</si>
  <si>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</si>
  <si>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</si>
  <si>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</si>
  <si>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</si>
  <si>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</si>
  <si>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</si>
  <si>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</si>
  <si>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</si>
  <si>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</si>
  <si>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</si>
  <si>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</si>
  <si>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</si>
  <si>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</si>
  <si>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</si>
  <si>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</si>
  <si>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</si>
  <si>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</si>
  <si>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</si>
  <si>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</si>
  <si>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</si>
  <si>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</si>
  <si>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</si>
  <si>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</si>
  <si>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</si>
  <si>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</si>
  <si>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</si>
  <si>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</si>
  <si>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</si>
  <si>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</si>
  <si>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</si>
  <si>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</si>
  <si>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</si>
  <si>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</si>
  <si>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</si>
  <si>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</si>
  <si>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</si>
  <si>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</si>
  <si>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</si>
  <si>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</si>
  <si>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</si>
  <si>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</si>
  <si>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</si>
  <si>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</si>
  <si>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</si>
  <si>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</si>
  <si>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</si>
  <si>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</si>
  <si>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</si>
  <si>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</si>
  <si>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</si>
  <si>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</si>
  <si>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</si>
  <si>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</si>
  <si>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</si>
  <si>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</si>
  <si>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</si>
  <si>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</si>
  <si>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</si>
  <si>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</si>
  <si>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</si>
  <si>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</si>
  <si>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</si>
  <si>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</si>
  <si>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</si>
  <si>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</si>
  <si>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</si>
  <si>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</si>
  <si>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</si>
  <si>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</si>
  <si>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</si>
  <si>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</si>
  <si>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</si>
  <si>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</si>
  <si>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</si>
  <si>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</si>
  <si>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</si>
  <si>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</si>
  <si>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</si>
  <si>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</si>
  <si>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</si>
  <si>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</si>
  <si>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</si>
  <si>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</si>
  <si>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</si>
  <si>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</si>
  <si>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</si>
  <si>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</si>
  <si>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</si>
  <si>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</si>
  <si>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</si>
  <si>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</si>
  <si>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</si>
  <si>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</si>
  <si>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</si>
  <si>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</si>
  <si>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</si>
  <si>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</si>
  <si>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</si>
  <si>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</si>
  <si>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</si>
  <si>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</si>
  <si>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</si>
  <si>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</si>
  <si>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</si>
  <si>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</si>
  <si>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</si>
  <si>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</si>
  <si>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</si>
  <si>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</si>
  <si>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</si>
  <si>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</si>
  <si>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</si>
  <si>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</si>
  <si>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</si>
  <si>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</si>
  <si>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</si>
  <si>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</si>
  <si>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</si>
  <si>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</si>
  <si>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</si>
  <si>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</si>
  <si>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</si>
  <si>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</si>
  <si>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</si>
  <si>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</si>
  <si>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</si>
  <si>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</si>
  <si>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</si>
  <si>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</si>
  <si>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</si>
  <si>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</si>
  <si>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</si>
  <si>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</si>
  <si>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</si>
  <si>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</si>
  <si>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</si>
  <si>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</si>
  <si>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</si>
  <si>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</si>
  <si>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</si>
  <si>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</si>
  <si>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</si>
  <si>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</si>
  <si>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</si>
  <si>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</si>
  <si>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</si>
  <si>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</si>
  <si>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</si>
  <si>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</si>
  <si>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</si>
  <si>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</si>
  <si>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</si>
  <si>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</si>
  <si>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</si>
  <si>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</si>
  <si>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</si>
  <si>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</si>
  <si>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</si>
  <si>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</si>
  <si>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</si>
  <si>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</si>
  <si>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</si>
  <si>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</si>
  <si>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</si>
  <si>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</si>
  <si>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</si>
  <si>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</si>
  <si>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</si>
  <si>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</si>
  <si>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</si>
  <si>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</si>
  <si>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</si>
  <si>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</si>
  <si>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</si>
  <si>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</si>
  <si>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</si>
  <si>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</si>
  <si>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</si>
  <si>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</si>
  <si>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</si>
  <si>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</si>
  <si>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</si>
  <si>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</si>
  <si>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</si>
  <si>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</si>
  <si>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</si>
  <si>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</si>
  <si>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</si>
  <si>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</si>
  <si>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</si>
  <si>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</si>
  <si>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</si>
  <si>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</si>
  <si>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</si>
  <si>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</si>
  <si>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</si>
  <si>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</si>
  <si>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</si>
  <si>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</si>
  <si>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</si>
  <si>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</si>
  <si>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</si>
  <si>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</si>
  <si>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</si>
  <si>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</si>
  <si>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</si>
  <si>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</si>
  <si>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</si>
  <si>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</si>
  <si>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</si>
  <si>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</si>
  <si>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</si>
  <si>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</si>
  <si>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</si>
  <si>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</si>
  <si>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</si>
  <si>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</si>
  <si>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</si>
  <si>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</si>
  <si>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</si>
  <si>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</si>
  <si>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</si>
  <si>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</si>
  <si>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</si>
  <si>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</si>
  <si>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</si>
  <si>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</si>
  <si>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</si>
  <si>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</si>
  <si>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</si>
  <si>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</si>
  <si>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</si>
  <si>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</si>
  <si>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</si>
  <si>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</si>
  <si>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</si>
  <si>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</si>
  <si>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</si>
  <si>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</si>
  <si>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</si>
  <si>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</si>
  <si>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</si>
  <si>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</si>
  <si>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</si>
  <si>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</si>
  <si>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</si>
  <si>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</si>
  <si>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</si>
  <si>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</si>
  <si>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</si>
  <si>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</si>
  <si>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</si>
  <si>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</si>
  <si>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</si>
  <si>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</si>
  <si>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</si>
  <si>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</si>
  <si>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</si>
  <si>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</si>
  <si>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</si>
  <si>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</si>
  <si>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</si>
  <si>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</si>
  <si>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</si>
  <si>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</si>
  <si>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</si>
  <si>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</si>
  <si>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</si>
  <si>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</si>
  <si>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</si>
  <si>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</si>
  <si>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</si>
  <si>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</si>
  <si>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</si>
  <si>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</si>
  <si>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</si>
  <si>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</si>
  <si>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</si>
  <si>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</si>
  <si>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</si>
  <si>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</si>
  <si>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</si>
  <si>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</si>
  <si>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</si>
  <si>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</si>
  <si>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</si>
  <si>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</si>
  <si>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</si>
  <si>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</si>
  <si>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</si>
  <si>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</si>
  <si>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</si>
  <si>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</si>
  <si>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</si>
  <si>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</si>
  <si>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</si>
  <si>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</si>
  <si>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</si>
  <si>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</si>
  <si>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</si>
  <si>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</si>
  <si>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</si>
  <si>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</si>
  <si>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</si>
  <si>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</si>
  <si>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</si>
  <si>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</si>
  <si>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</si>
  <si>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</si>
  <si>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</si>
  <si>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</si>
  <si>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</si>
  <si>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</si>
  <si>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</si>
  <si>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</si>
  <si>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</si>
  <si>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</si>
  <si>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</si>
  <si>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</si>
  <si>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</si>
  <si>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</si>
  <si>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</si>
  <si>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</si>
  <si>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</si>
  <si>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</si>
  <si>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</si>
  <si>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</si>
  <si>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</si>
  <si>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</si>
  <si>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</si>
  <si>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</si>
  <si>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</si>
  <si>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</si>
  <si>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</si>
  <si>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</si>
  <si>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</si>
  <si>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</si>
  <si>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</si>
  <si>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</si>
  <si>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</si>
  <si>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</si>
  <si>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</si>
  <si>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</si>
  <si>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</si>
  <si>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</si>
  <si>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</si>
  <si>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</si>
  <si>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</si>
  <si>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</si>
  <si>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</si>
  <si>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</si>
  <si>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</si>
  <si>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</si>
  <si>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</si>
  <si>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</si>
  <si>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</si>
  <si>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</si>
  <si>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</si>
  <si>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</si>
  <si>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</si>
  <si>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</si>
  <si>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</si>
  <si>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</si>
  <si>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</si>
  <si>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</si>
  <si>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</si>
  <si>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</si>
  <si>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</si>
  <si>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</si>
  <si>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</si>
  <si>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</si>
  <si>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</si>
  <si>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</si>
  <si>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</si>
  <si>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</si>
  <si>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</si>
  <si>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</si>
  <si>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</si>
  <si>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</si>
  <si>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</si>
  <si>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</si>
  <si>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</si>
  <si>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</si>
  <si>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</si>
  <si>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</si>
  <si>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</si>
  <si>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</si>
  <si>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</si>
  <si>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</si>
  <si>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</si>
  <si>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</si>
  <si>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</si>
  <si>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</si>
  <si>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</si>
  <si>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</si>
  <si>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</si>
  <si>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</si>
  <si>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</si>
  <si>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</si>
  <si>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</si>
  <si>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</si>
  <si>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</si>
  <si>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</si>
  <si>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</si>
  <si>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</si>
  <si>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</si>
  <si>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</si>
  <si>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</si>
  <si>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</si>
  <si>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</si>
  <si>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</si>
  <si>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</si>
  <si>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</si>
  <si>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</si>
  <si>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</si>
  <si>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</si>
  <si>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</si>
  <si>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</si>
  <si>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</si>
  <si>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</si>
  <si>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</si>
  <si>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</si>
  <si>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</si>
  <si>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</si>
  <si>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</si>
  <si>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</si>
  <si>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</si>
  <si>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</si>
  <si>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</si>
  <si>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</si>
  <si>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</si>
  <si>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</si>
  <si>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</si>
  <si>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</si>
  <si>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</si>
  <si>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</si>
  <si>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</si>
  <si>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</si>
  <si>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</si>
  <si>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</si>
  <si>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</si>
  <si>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</si>
  <si>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</si>
  <si>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</si>
  <si>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</si>
  <si>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</si>
  <si>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</si>
  <si>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</si>
  <si>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</si>
  <si>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</si>
  <si>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</si>
  <si>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</si>
  <si>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</si>
  <si>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</si>
  <si>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</si>
  <si>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</si>
  <si>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</si>
  <si>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</si>
  <si>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</si>
  <si>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</si>
  <si>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</si>
  <si>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</si>
  <si>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</si>
  <si>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</si>
  <si>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</si>
  <si>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</si>
  <si>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</si>
  <si>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</si>
  <si>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</si>
  <si>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</si>
  <si>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</si>
  <si>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</si>
  <si>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</si>
  <si>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</si>
  <si>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</si>
  <si>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</si>
  <si>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</si>
  <si>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</si>
  <si>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</si>
  <si>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</si>
  <si>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</si>
  <si>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</si>
  <si>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</si>
  <si>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</si>
  <si>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</si>
  <si>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</si>
  <si>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</si>
  <si>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</si>
  <si>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</si>
  <si>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</si>
  <si>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</si>
  <si>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</si>
  <si>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</si>
  <si>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</si>
  <si>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</si>
  <si>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</si>
  <si>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</si>
  <si>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</si>
  <si>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</si>
  <si>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</si>
  <si>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</si>
  <si>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</si>
  <si>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</si>
  <si>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</si>
  <si>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</si>
  <si>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</si>
  <si>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</si>
  <si>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</si>
  <si>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</si>
  <si>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</si>
  <si>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</si>
  <si>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</si>
  <si>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</si>
  <si>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</si>
  <si>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</si>
  <si>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</si>
  <si>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</si>
  <si>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</si>
  <si>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</si>
  <si>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</si>
  <si>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</si>
  <si>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</si>
  <si>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</si>
  <si>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</si>
  <si>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</si>
  <si>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</si>
  <si>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</si>
  <si>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</si>
  <si>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</si>
  <si>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</si>
  <si>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</si>
  <si>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</si>
  <si>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</si>
  <si>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</si>
  <si>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</si>
  <si>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</si>
  <si>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</si>
  <si>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</si>
  <si>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</si>
  <si>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</si>
  <si>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</si>
  <si>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</si>
  <si>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</si>
  <si>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</si>
  <si>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</si>
  <si>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</si>
  <si>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</si>
  <si>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</si>
  <si>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</si>
  <si>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</si>
  <si>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</si>
  <si>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</si>
  <si>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</si>
  <si>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</si>
  <si>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</si>
  <si>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</si>
  <si>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</si>
  <si>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</si>
  <si>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</si>
  <si>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</si>
  <si>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</si>
  <si>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</si>
  <si>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</si>
  <si>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</si>
  <si>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</si>
  <si>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</si>
  <si>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</si>
  <si>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</si>
  <si>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</si>
  <si>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</si>
  <si>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</si>
  <si>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</si>
  <si>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</si>
  <si>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</si>
  <si>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</si>
  <si>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</si>
  <si>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</si>
  <si>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</si>
  <si>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</si>
  <si>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</si>
  <si>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</si>
  <si>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</si>
  <si>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</si>
  <si>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</si>
  <si>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</si>
  <si>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</si>
  <si>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</si>
  <si>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</si>
  <si>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</si>
  <si>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</si>
  <si>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</si>
  <si>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</si>
  <si>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</si>
  <si>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</si>
  <si>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</si>
  <si>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</si>
  <si>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</si>
  <si>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</si>
  <si>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</si>
  <si>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</si>
  <si>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</si>
  <si>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</si>
  <si>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</si>
  <si>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</si>
  <si>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</si>
  <si>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</si>
  <si>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</si>
  <si>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</si>
  <si>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</si>
  <si>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</si>
  <si>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</si>
  <si>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</si>
  <si>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</si>
  <si>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</si>
  <si>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</si>
  <si>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</si>
  <si>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</si>
  <si>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</si>
  <si>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</si>
  <si>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</si>
  <si>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</si>
  <si>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</si>
  <si>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</si>
  <si>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</si>
  <si>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</si>
  <si>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</si>
  <si>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</si>
  <si>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</si>
  <si>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</si>
  <si>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</si>
  <si>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</si>
  <si>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</si>
  <si>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</si>
  <si>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</si>
  <si>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</si>
  <si>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</si>
  <si>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</si>
  <si>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</si>
  <si>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</si>
  <si>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</si>
  <si>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</si>
  <si>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</si>
  <si>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</si>
  <si>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</si>
  <si>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</si>
  <si>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</si>
  <si>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</si>
  <si>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</si>
  <si>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</si>
  <si>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</si>
  <si>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</si>
  <si>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</si>
  <si>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</si>
  <si>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</si>
  <si>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</si>
  <si>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</si>
  <si>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</si>
  <si>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</si>
  <si>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</si>
  <si>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</si>
  <si>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</si>
  <si>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</si>
  <si>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</si>
  <si>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</si>
  <si>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</si>
  <si>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</si>
  <si>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</si>
  <si>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</si>
  <si>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</si>
  <si>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</si>
  <si>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</si>
  <si>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</si>
  <si>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</si>
  <si>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</si>
  <si>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</si>
  <si>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</si>
  <si>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</si>
  <si>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</si>
  <si>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</si>
  <si>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</si>
  <si>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</si>
  <si>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</si>
  <si>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</si>
  <si>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</si>
  <si>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</si>
  <si>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</si>
  <si>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</si>
  <si>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</si>
  <si>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</si>
  <si>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</si>
  <si>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</si>
  <si>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</si>
  <si>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</si>
  <si>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</si>
  <si>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</si>
  <si>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</si>
  <si>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</si>
  <si>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</si>
  <si>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</si>
  <si>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</si>
  <si>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</si>
  <si>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</si>
  <si>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</si>
  <si>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</si>
  <si>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</si>
  <si>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</si>
  <si>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</si>
  <si>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</si>
  <si>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</si>
  <si>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</si>
  <si>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</si>
  <si>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</si>
  <si>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</si>
  <si>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</si>
  <si>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</si>
  <si>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</si>
  <si>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</si>
  <si>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</si>
  <si>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</si>
  <si>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</si>
  <si>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</si>
  <si>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</si>
  <si>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</si>
  <si>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</si>
  <si>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</si>
  <si>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</si>
  <si>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</si>
  <si>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</si>
  <si>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</si>
  <si>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</si>
  <si>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</si>
  <si>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</si>
  <si>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</si>
  <si>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</si>
  <si>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</si>
  <si>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</si>
  <si>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</si>
  <si>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</si>
  <si>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</si>
  <si>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</si>
  <si>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</si>
  <si>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</si>
  <si>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</si>
  <si>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</si>
  <si>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</si>
  <si>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</si>
  <si>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</si>
  <si>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</si>
  <si>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</si>
  <si>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</si>
  <si>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</si>
  <si>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</si>
  <si>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</si>
  <si>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</si>
  <si>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</si>
  <si>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</si>
  <si>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</si>
  <si>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</si>
  <si>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</si>
  <si>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</si>
  <si>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</si>
  <si>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</si>
  <si>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</si>
  <si>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</si>
  <si>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</si>
  <si>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</si>
  <si>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</si>
  <si>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</si>
  <si>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</si>
  <si>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</si>
  <si>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</si>
  <si>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</si>
  <si>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</si>
  <si>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</si>
  <si>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</si>
  <si>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</si>
  <si>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</si>
  <si>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</si>
  <si>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</si>
  <si>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</si>
  <si>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</si>
  <si>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</si>
  <si>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</si>
  <si>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</si>
  <si>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</si>
  <si>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</si>
  <si>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</si>
  <si>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</si>
  <si>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</si>
  <si>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</si>
  <si>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</si>
  <si>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</si>
  <si>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</si>
  <si>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</si>
  <si>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</si>
  <si>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</si>
  <si>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</si>
  <si>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</si>
  <si>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</si>
  <si>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</si>
  <si>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</si>
  <si>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</si>
  <si>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</si>
  <si>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</si>
  <si>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</si>
  <si>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</si>
  <si>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</si>
  <si>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</si>
  <si>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</si>
  <si>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</si>
  <si>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</si>
  <si>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</si>
  <si>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</si>
  <si>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</si>
  <si>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</si>
  <si>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</si>
  <si>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</si>
  <si>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</si>
  <si>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</si>
  <si>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</si>
  <si>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</si>
  <si>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</si>
  <si>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</si>
  <si>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</si>
  <si>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</si>
  <si>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</si>
  <si>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</si>
  <si>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</si>
  <si>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</si>
  <si>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</si>
  <si>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</si>
  <si>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</si>
  <si>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</si>
  <si>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</si>
  <si>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</si>
  <si>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</si>
  <si>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</si>
  <si>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</si>
  <si>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</si>
  <si>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</si>
  <si>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</si>
  <si>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</si>
  <si>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</si>
  <si>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</si>
  <si>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</si>
  <si>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</si>
  <si>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</si>
  <si>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</si>
  <si>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</si>
  <si>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</si>
  <si>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</si>
  <si>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</si>
  <si>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</si>
  <si>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</si>
  <si>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</si>
  <si>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</si>
  <si>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</si>
  <si>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</si>
  <si>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</si>
  <si>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</si>
  <si>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</si>
  <si>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</si>
  <si>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</si>
  <si>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</si>
  <si>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</si>
  <si>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</si>
  <si>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</si>
  <si>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</si>
  <si>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</si>
  <si>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</si>
  <si>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</si>
  <si>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</si>
  <si>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</si>
  <si>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</si>
  <si>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</si>
  <si>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</si>
  <si>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</si>
  <si>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</si>
  <si>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</si>
  <si>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</si>
  <si>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</si>
  <si>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</si>
  <si>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</si>
  <si>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</si>
  <si>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</si>
  <si>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</si>
  <si>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</si>
  <si>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</si>
  <si>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</si>
  <si>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</si>
  <si>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</si>
  <si>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</si>
  <si>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</si>
  <si>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</si>
  <si>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</si>
  <si>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</si>
  <si>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</si>
  <si>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</si>
  <si>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</si>
  <si>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</si>
  <si>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</si>
  <si>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</si>
  <si>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</si>
  <si>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</si>
  <si>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</si>
  <si>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</si>
  <si>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</si>
  <si>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</si>
  <si>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</si>
  <si>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</si>
  <si>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</si>
  <si>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</si>
  <si>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</si>
  <si>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</si>
  <si>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</si>
  <si>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</si>
  <si>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</si>
  <si>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</si>
  <si>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</si>
  <si>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</si>
  <si>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</si>
  <si>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</si>
  <si>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</si>
  <si>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</si>
  <si>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</si>
  <si>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</si>
  <si>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</si>
  <si>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</si>
  <si>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</si>
  <si>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</si>
  <si>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</si>
  <si>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</si>
  <si>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</si>
  <si>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</si>
  <si>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</si>
  <si>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</si>
  <si>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</si>
  <si>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</si>
  <si>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</si>
  <si>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</si>
  <si>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</si>
  <si>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</si>
  <si>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</si>
  <si>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</si>
  <si>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</si>
  <si>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</si>
  <si>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</si>
  <si>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</si>
  <si>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</si>
  <si>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</si>
  <si>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</si>
  <si>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</si>
  <si>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</si>
  <si>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</si>
  <si>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</si>
  <si>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</si>
  <si>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</si>
  <si>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</si>
  <si>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</si>
  <si>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</si>
  <si>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</si>
  <si>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</si>
  <si>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</si>
  <si>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</si>
  <si>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</si>
  <si>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</si>
  <si>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</si>
  <si>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</si>
  <si>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</si>
  <si>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</si>
  <si>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</si>
  <si>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</si>
  <si>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</si>
  <si>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</si>
  <si>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</si>
  <si>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</si>
  <si>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</si>
  <si>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</si>
  <si>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</si>
  <si>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</si>
  <si>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</si>
  <si>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</si>
  <si>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</si>
  <si>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</si>
  <si>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</si>
  <si>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</si>
  <si>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</si>
  <si>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</si>
  <si>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</si>
  <si>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</si>
  <si>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</si>
  <si>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</si>
  <si>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</si>
  <si>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</si>
  <si>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</si>
  <si>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</si>
  <si>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</si>
  <si>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</si>
  <si>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</si>
  <si>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</si>
  <si>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</si>
  <si>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</si>
  <si>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</si>
  <si>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</si>
  <si>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</si>
  <si>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</si>
  <si>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</si>
  <si>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</si>
  <si>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</si>
  <si>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</si>
  <si>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</si>
  <si>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</si>
  <si>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</si>
  <si>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</si>
  <si>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</si>
  <si>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</si>
  <si>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</si>
  <si>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</si>
  <si>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</si>
  <si>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</si>
  <si>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</si>
  <si>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</si>
  <si>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</si>
  <si>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</si>
  <si>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</si>
  <si>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</si>
  <si>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</si>
  <si>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</si>
  <si>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</si>
  <si>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</si>
  <si>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</si>
  <si>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</si>
  <si>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</si>
  <si>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</si>
  <si>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</si>
  <si>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</si>
  <si>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</si>
  <si>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</si>
  <si>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</si>
  <si>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</si>
  <si>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</si>
  <si>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</si>
  <si>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</si>
  <si>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</si>
  <si>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</si>
  <si>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</si>
  <si>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</si>
  <si>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</si>
  <si>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</si>
  <si>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</si>
  <si>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</si>
  <si>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</si>
  <si>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</si>
  <si>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</si>
  <si>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</si>
  <si>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</si>
  <si>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</si>
  <si>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</si>
  <si>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</si>
  <si>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</si>
  <si>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</si>
  <si>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</si>
  <si>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</si>
  <si>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</si>
  <si>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</si>
  <si>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</si>
  <si>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</si>
  <si>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</si>
  <si>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</si>
  <si>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</si>
  <si>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</si>
  <si>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</si>
  <si>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</si>
  <si>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</si>
  <si>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</si>
  <si>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</si>
  <si>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</si>
  <si>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</si>
  <si>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</si>
  <si>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</si>
  <si>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</si>
  <si>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</si>
  <si>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</si>
  <si>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</si>
  <si>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</si>
  <si>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</si>
  <si>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</si>
  <si>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</si>
  <si>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</si>
  <si>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</si>
  <si>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</si>
  <si>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</si>
  <si>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</si>
  <si>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</si>
  <si>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</si>
  <si>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</si>
  <si>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</si>
  <si>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</si>
  <si>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</si>
  <si>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</si>
  <si>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</si>
  <si>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</si>
  <si>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</si>
  <si>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</si>
  <si>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</si>
  <si>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</si>
  <si>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</si>
  <si>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</si>
  <si>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</si>
  <si>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</si>
  <si>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</si>
  <si>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</si>
  <si>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</si>
  <si>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</si>
  <si>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</si>
  <si>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</si>
  <si>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</si>
  <si>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</si>
  <si>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</si>
  <si>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</si>
  <si>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</si>
  <si>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</si>
  <si>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</si>
  <si>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</si>
  <si>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</si>
  <si>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</si>
  <si>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</si>
  <si>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</si>
  <si>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</si>
  <si>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</si>
  <si>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</si>
  <si>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</si>
  <si>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</si>
  <si>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</si>
  <si>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</si>
  <si>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</si>
  <si>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</si>
  <si>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</si>
  <si>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</si>
  <si>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</si>
  <si>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</si>
  <si>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</si>
  <si>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</si>
  <si>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</si>
  <si>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</si>
  <si>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</si>
  <si>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</si>
  <si>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</si>
  <si>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</si>
  <si>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</si>
  <si>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</si>
  <si>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</si>
  <si>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</si>
  <si>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</si>
  <si>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</si>
  <si>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</si>
  <si>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</si>
  <si>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</si>
  <si>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</si>
  <si>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</si>
  <si>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</si>
  <si>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</si>
  <si>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</si>
  <si>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</si>
  <si>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</si>
  <si>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</si>
  <si>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</si>
  <si>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</si>
  <si>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</si>
  <si>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</si>
  <si>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</si>
  <si>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</si>
  <si>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</si>
  <si>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</si>
  <si>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</si>
  <si>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</si>
  <si>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</si>
  <si>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</si>
  <si>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</si>
  <si>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</si>
  <si>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</si>
  <si>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</si>
  <si>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</si>
  <si>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</si>
  <si>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</si>
  <si>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</si>
  <si>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</si>
  <si>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</si>
  <si>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</si>
  <si>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</si>
  <si>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</si>
  <si>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</si>
  <si>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</si>
  <si>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</si>
  <si>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</si>
  <si>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</si>
  <si>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</si>
  <si>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</si>
  <si>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</si>
  <si>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</si>
  <si>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</si>
  <si>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</si>
  <si>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</si>
  <si>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</si>
  <si>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</si>
  <si>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</si>
  <si>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</si>
  <si>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</si>
  <si>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</si>
  <si>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</si>
  <si>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</si>
  <si>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</si>
  <si>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</si>
  <si>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</si>
  <si>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</si>
  <si>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</si>
  <si>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</si>
  <si>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</si>
  <si>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</si>
  <si>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</si>
  <si>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</si>
  <si>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</si>
  <si>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</si>
  <si>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</si>
  <si>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</si>
  <si>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</si>
  <si>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</si>
  <si>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</si>
  <si>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</si>
  <si>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</si>
  <si>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</si>
  <si>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</si>
  <si>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</si>
  <si>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</si>
  <si>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</si>
  <si>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</si>
  <si>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</si>
  <si>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</si>
  <si>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</si>
  <si>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</si>
  <si>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</si>
  <si>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</si>
  <si>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</si>
  <si>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</si>
  <si>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</si>
  <si>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</si>
  <si>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</si>
  <si>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</si>
  <si>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</si>
  <si>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</si>
  <si>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</si>
  <si>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</si>
  <si>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</si>
  <si>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</si>
  <si>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</si>
  <si>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</si>
  <si>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</si>
  <si>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</si>
  <si>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</si>
  <si>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</si>
  <si>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</si>
  <si>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</si>
  <si>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</si>
  <si>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</si>
  <si>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</si>
  <si>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</si>
  <si>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</si>
  <si>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</si>
  <si>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</si>
  <si>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</si>
  <si>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</si>
  <si>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</si>
  <si>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</si>
  <si>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</si>
  <si>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</si>
  <si>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</si>
  <si>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</si>
  <si>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</si>
  <si>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</si>
  <si>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</si>
  <si>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</si>
  <si>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</si>
  <si>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</si>
  <si>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</si>
  <si>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</si>
  <si>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</si>
  <si>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</si>
  <si>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</si>
  <si>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</si>
  <si>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</si>
  <si>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</si>
  <si>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</si>
  <si>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</si>
  <si>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</si>
  <si>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</si>
  <si>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</si>
  <si>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</si>
  <si>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</si>
  <si>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</si>
  <si>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</si>
  <si>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</si>
  <si>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</si>
  <si>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</si>
  <si>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</si>
  <si>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</si>
  <si>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</si>
  <si>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</si>
  <si>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</si>
  <si>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</si>
  <si>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</si>
  <si>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</si>
  <si>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</si>
  <si>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</si>
  <si>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</si>
  <si>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</si>
  <si>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</si>
  <si>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</si>
  <si>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</si>
  <si>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</si>
  <si>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</si>
  <si>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</si>
  <si>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</si>
  <si>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</si>
  <si>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</si>
  <si>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</si>
  <si>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</si>
  <si>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</si>
  <si>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</si>
  <si>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</si>
  <si>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</si>
  <si>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</si>
  <si>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</si>
  <si>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</si>
  <si>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</si>
  <si>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</si>
  <si>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</si>
  <si>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</si>
  <si>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</si>
  <si>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</si>
  <si>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</si>
  <si>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</si>
  <si>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</si>
  <si>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</si>
  <si>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</si>
  <si>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</si>
  <si>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</si>
  <si>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</si>
  <si>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</si>
  <si>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</si>
  <si>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</si>
  <si>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</si>
  <si>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</si>
  <si>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</si>
  <si>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</si>
  <si>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</si>
  <si>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</si>
  <si>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</si>
  <si>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</si>
  <si>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</si>
  <si>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</si>
  <si>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</si>
  <si>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</si>
  <si>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</si>
  <si>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</si>
  <si>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</si>
  <si>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</si>
  <si>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</si>
  <si>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</si>
  <si>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</si>
  <si>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</si>
  <si>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</si>
  <si>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</si>
  <si>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</si>
  <si>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</si>
  <si>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</si>
  <si>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</si>
  <si>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</si>
  <si>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</si>
  <si>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</si>
  <si>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</si>
  <si>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</si>
  <si>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</si>
  <si>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</si>
  <si>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</si>
  <si>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</si>
  <si>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</si>
  <si>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</si>
  <si>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</si>
  <si>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</si>
  <si>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</si>
  <si>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</si>
  <si>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</si>
  <si>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</si>
  <si>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</si>
  <si>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</si>
  <si>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</si>
  <si>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</si>
  <si>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</si>
  <si>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</si>
  <si>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</si>
  <si>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</si>
  <si>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</si>
  <si>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</si>
  <si>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</si>
  <si>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</si>
  <si>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</si>
  <si>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</si>
  <si>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</si>
  <si>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</si>
  <si>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</si>
  <si>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</si>
  <si>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</si>
  <si>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</si>
  <si>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</si>
  <si>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</si>
  <si>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</si>
  <si>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</si>
  <si>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</si>
  <si>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</si>
  <si>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</si>
  <si>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</si>
  <si>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</si>
  <si>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</si>
  <si>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</si>
  <si>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</si>
  <si>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</si>
  <si>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</si>
  <si>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</si>
  <si>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</si>
  <si>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</si>
  <si>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</si>
  <si>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</si>
  <si>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</si>
  <si>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</si>
  <si>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</si>
  <si>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</si>
  <si>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</si>
  <si>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</si>
  <si>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</si>
  <si>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</si>
  <si>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</si>
  <si>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</si>
  <si>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</si>
  <si>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</si>
  <si>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</si>
  <si>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</si>
  <si>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</si>
  <si>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</si>
  <si>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</si>
  <si>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</si>
  <si>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</si>
  <si>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</si>
  <si>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</si>
  <si>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</si>
  <si>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</si>
  <si>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</si>
  <si>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</si>
  <si>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</si>
  <si>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</si>
  <si>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</si>
  <si>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</si>
  <si>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</si>
  <si>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</si>
  <si>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</si>
  <si>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</si>
  <si>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</si>
  <si>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</si>
  <si>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</si>
  <si>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</si>
  <si>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</si>
  <si>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</si>
  <si>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</si>
  <si>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</si>
  <si>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</si>
  <si>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</si>
  <si>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</si>
  <si>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</si>
  <si>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</si>
  <si>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</si>
  <si>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</si>
  <si>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</si>
  <si>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</si>
  <si>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</si>
  <si>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</si>
  <si>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</si>
  <si>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</si>
  <si>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</si>
  <si>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</si>
  <si>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</si>
  <si>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</si>
  <si>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</si>
  <si>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</si>
  <si>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</si>
  <si>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</si>
  <si>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</si>
  <si>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</si>
  <si>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</si>
  <si>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</si>
  <si>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</si>
  <si>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</si>
  <si>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</si>
  <si>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</si>
  <si>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</si>
  <si>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</si>
  <si>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</si>
  <si>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</si>
  <si>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</si>
  <si>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</si>
  <si>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</si>
  <si>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</si>
  <si>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</si>
  <si>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</si>
  <si>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</si>
  <si>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</si>
  <si>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</si>
  <si>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</si>
  <si>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</si>
  <si>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</si>
  <si>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</si>
  <si>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</si>
  <si>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</si>
  <si>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</si>
  <si>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</si>
  <si>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</si>
  <si>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</si>
  <si>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</si>
  <si>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</si>
  <si>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</si>
  <si>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</si>
  <si>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</si>
  <si>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</si>
  <si>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</si>
  <si>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</si>
  <si>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</si>
  <si>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</si>
  <si>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</si>
  <si>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</si>
  <si>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</si>
  <si>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</si>
  <si>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</si>
  <si>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</si>
  <si>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</si>
  <si>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</si>
  <si>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</si>
  <si>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</si>
  <si>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</si>
  <si>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</si>
  <si>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</si>
  <si>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</si>
  <si>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</si>
  <si>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</si>
  <si>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</si>
  <si>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</si>
  <si>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</si>
  <si>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</si>
  <si>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</si>
  <si>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</si>
  <si>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</si>
  <si>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</si>
  <si>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</si>
  <si>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</si>
  <si>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</si>
  <si>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</si>
  <si>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</si>
  <si>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</si>
  <si>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</si>
  <si>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</si>
  <si>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</si>
  <si>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</si>
  <si>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</si>
  <si>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</si>
  <si>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</si>
  <si>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</si>
  <si>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</si>
  <si>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</si>
  <si>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</si>
  <si>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</si>
  <si>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</si>
  <si>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</si>
  <si>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</si>
  <si>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</si>
  <si>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</si>
  <si>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</si>
  <si>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</si>
  <si>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</si>
  <si>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</si>
  <si>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</si>
  <si>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</si>
  <si>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</si>
  <si>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</si>
  <si>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</si>
  <si>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</si>
  <si>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</si>
  <si>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</si>
  <si>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</si>
  <si>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</si>
  <si>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</si>
  <si>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</si>
  <si>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</si>
  <si>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</si>
  <si>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</si>
  <si>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</si>
  <si>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</si>
  <si>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</si>
  <si>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</si>
  <si>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</si>
  <si>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</si>
  <si>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</si>
  <si>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</si>
  <si>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</si>
  <si>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</si>
  <si>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</si>
  <si>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</si>
  <si>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</si>
  <si>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</si>
  <si>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</si>
  <si>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</si>
  <si>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</si>
  <si>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</si>
  <si>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</si>
  <si>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</si>
  <si>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</si>
  <si>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</si>
  <si>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</si>
  <si>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</si>
  <si>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</si>
  <si>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</si>
  <si>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</si>
  <si>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</si>
  <si>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</si>
  <si>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</si>
  <si>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</si>
  <si>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</si>
  <si>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</si>
  <si>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</si>
  <si>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</si>
  <si>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</si>
  <si>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</si>
  <si>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</si>
  <si>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</si>
  <si>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</si>
  <si>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</si>
  <si>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</si>
  <si>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</si>
  <si>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</si>
  <si>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</si>
  <si>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</si>
  <si>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</si>
  <si>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</si>
  <si>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</si>
  <si>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</si>
  <si>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</si>
  <si>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</si>
  <si>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</si>
  <si>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</si>
  <si>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</si>
  <si>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</si>
  <si>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</si>
  <si>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</si>
  <si>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</si>
  <si>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</si>
  <si>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</si>
  <si>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</si>
  <si>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</si>
  <si>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</si>
  <si>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</si>
  <si>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</si>
  <si>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</si>
  <si>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</si>
  <si>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</si>
  <si>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</si>
  <si>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</si>
  <si>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</si>
  <si>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</si>
  <si>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</si>
  <si>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</si>
  <si>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</si>
  <si>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</si>
  <si>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</si>
  <si>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</si>
  <si>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</si>
  <si>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</si>
  <si>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</si>
  <si>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</si>
  <si>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</si>
  <si>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</si>
  <si>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</si>
  <si>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</si>
  <si>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</si>
  <si>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</si>
  <si>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</si>
  <si>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</si>
  <si>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</si>
  <si>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</si>
  <si>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</si>
  <si>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</si>
  <si>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</si>
  <si>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</si>
  <si>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</si>
  <si>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</si>
  <si>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</si>
  <si>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</si>
  <si>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</si>
  <si>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</si>
  <si>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</si>
  <si>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</si>
  <si>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</si>
  <si>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</si>
  <si>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</si>
  <si>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</si>
  <si>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</si>
  <si>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</si>
  <si>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</si>
  <si>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</si>
  <si>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</si>
  <si>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</si>
  <si>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</si>
  <si>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</si>
  <si>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</si>
  <si>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</si>
  <si>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</si>
  <si>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</si>
  <si>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</si>
  <si>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</si>
  <si>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</si>
  <si>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</si>
  <si>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</si>
  <si>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</si>
  <si>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</si>
  <si>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</si>
  <si>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</si>
  <si>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</si>
  <si>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</si>
  <si>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</si>
  <si>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</si>
  <si>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</si>
  <si>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</si>
  <si>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</si>
  <si>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</si>
  <si>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</si>
  <si>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</si>
  <si>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</si>
  <si>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</si>
  <si>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</si>
  <si>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</si>
  <si>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</si>
  <si>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</si>
  <si>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</si>
  <si>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</si>
  <si>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</si>
  <si>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</si>
  <si>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</si>
  <si>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</si>
  <si>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</si>
  <si>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</si>
  <si>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</si>
  <si>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</si>
  <si>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</si>
  <si>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</si>
  <si>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</si>
  <si>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</si>
  <si>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</si>
  <si>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</si>
  <si>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</si>
  <si>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</si>
  <si>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</si>
  <si>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</si>
  <si>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</si>
  <si>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</si>
  <si>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</si>
  <si>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</si>
  <si>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</si>
  <si>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</si>
  <si>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</si>
  <si>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</si>
  <si>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</si>
  <si>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</si>
  <si>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</si>
  <si>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</si>
  <si>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</si>
  <si>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</si>
  <si>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</si>
  <si>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</si>
  <si>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</si>
  <si>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</si>
  <si>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</si>
  <si>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</si>
  <si>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</si>
  <si>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</si>
  <si>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</si>
  <si>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</si>
  <si>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</si>
  <si>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</si>
  <si>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</si>
  <si>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</si>
  <si>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</si>
  <si>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</si>
  <si>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</si>
  <si>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</si>
  <si>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</si>
  <si>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</si>
  <si>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</si>
  <si>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</si>
  <si>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</si>
  <si>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</si>
  <si>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</si>
  <si>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</si>
  <si>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</si>
  <si>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</si>
  <si>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</si>
  <si>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</si>
  <si>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</si>
  <si>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</si>
  <si>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</si>
  <si>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</si>
  <si>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</si>
  <si>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</si>
  <si>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</si>
  <si>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</si>
  <si>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</si>
  <si>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</si>
  <si>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</si>
  <si>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</si>
  <si>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</si>
  <si>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</si>
  <si>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</si>
  <si>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</si>
  <si>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</si>
  <si>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</si>
  <si>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</si>
  <si>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</si>
  <si>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</si>
  <si>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</si>
  <si>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</si>
  <si>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</si>
  <si>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</si>
  <si>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</si>
  <si>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</si>
  <si>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</si>
  <si>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</si>
  <si>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</si>
  <si>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</si>
  <si>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</si>
  <si>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</si>
  <si>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</si>
  <si>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</si>
  <si>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</si>
  <si>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</si>
  <si>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</si>
  <si>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</si>
  <si>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</si>
  <si>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</si>
  <si>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</si>
  <si>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</si>
  <si>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</si>
  <si>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</si>
  <si>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</si>
  <si>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</si>
  <si>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</si>
  <si>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</si>
  <si>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</si>
  <si>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</si>
  <si>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</si>
  <si>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</si>
  <si>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</si>
  <si>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</si>
  <si>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</si>
  <si>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</si>
  <si>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</si>
  <si>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</si>
  <si>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</si>
  <si>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</si>
  <si>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</si>
  <si>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</si>
  <si>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</si>
  <si>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</si>
  <si>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</si>
  <si>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</si>
  <si>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</si>
  <si>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</si>
  <si>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</si>
  <si>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</si>
  <si>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</si>
  <si>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</si>
  <si>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</si>
  <si>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</si>
  <si>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</si>
  <si>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</si>
  <si>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</si>
  <si>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</si>
  <si>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</si>
  <si>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</si>
  <si>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</si>
  <si>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</si>
  <si>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</si>
  <si>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</si>
  <si>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</si>
  <si>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</si>
  <si>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</si>
  <si>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</si>
  <si>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</si>
  <si>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</si>
  <si>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</si>
  <si>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</si>
  <si>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</si>
  <si>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</si>
  <si>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</si>
  <si>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</si>
  <si>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</si>
  <si>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</si>
  <si>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</si>
  <si>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</si>
  <si>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</si>
  <si>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</si>
  <si>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</si>
  <si>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</si>
  <si>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</si>
  <si>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</si>
  <si>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</si>
  <si>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</si>
  <si>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</si>
  <si>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</si>
  <si>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</si>
  <si>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</si>
  <si>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</si>
  <si>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</si>
  <si>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</si>
  <si>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</si>
  <si>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</si>
  <si>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</si>
  <si>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</si>
  <si>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</si>
  <si>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</si>
  <si>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</si>
  <si>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</si>
  <si>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</si>
  <si>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</si>
  <si>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</si>
  <si>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</si>
  <si>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</si>
  <si>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</si>
  <si>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</si>
  <si>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</si>
  <si>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</si>
  <si>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</si>
  <si>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</si>
  <si>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</si>
  <si>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</si>
  <si>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</si>
  <si>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</si>
  <si>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</si>
  <si>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</si>
  <si>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</si>
  <si>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</si>
  <si>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</si>
  <si>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</si>
  <si>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</si>
  <si>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</si>
  <si>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</si>
  <si>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</si>
  <si>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</si>
  <si>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</si>
  <si>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</si>
  <si>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</si>
  <si>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</si>
  <si>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</si>
  <si>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</si>
  <si>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</si>
  <si>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</si>
  <si>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</si>
  <si>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</si>
  <si>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</si>
  <si>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</si>
  <si>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</si>
  <si>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</si>
  <si>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</si>
  <si>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</si>
  <si>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</si>
  <si>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</si>
  <si>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</si>
  <si>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</si>
  <si>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</si>
  <si>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</si>
  <si>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</si>
  <si>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</si>
  <si>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</si>
  <si>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</si>
  <si>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</si>
  <si>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</si>
  <si>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</si>
  <si>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</si>
  <si>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</si>
  <si>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</si>
  <si>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</si>
  <si>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</si>
  <si>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</si>
  <si>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</si>
  <si>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</si>
  <si>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</si>
  <si>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</si>
  <si>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</si>
  <si>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</si>
  <si>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</si>
  <si>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</si>
  <si>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</si>
  <si>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</si>
  <si>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</si>
  <si>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</si>
  <si>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</si>
  <si>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</si>
  <si>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</si>
  <si>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</si>
  <si>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</si>
  <si>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</si>
  <si>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</si>
  <si>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</si>
  <si>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</si>
  <si>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</si>
  <si>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</si>
  <si>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</si>
  <si>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</si>
  <si>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</si>
  <si>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</si>
  <si>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</si>
  <si>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</si>
  <si>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</si>
  <si>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</si>
  <si>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</si>
  <si>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</si>
  <si>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</si>
  <si>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</si>
  <si>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</si>
  <si>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</si>
  <si>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</si>
  <si>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</si>
  <si>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</si>
  <si>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</si>
  <si>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</si>
  <si>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</si>
  <si>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</si>
  <si>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</si>
  <si>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</si>
  <si>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</si>
  <si>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</si>
  <si>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</si>
  <si>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</si>
  <si>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</si>
  <si>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</si>
  <si>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</si>
  <si>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</si>
  <si>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</si>
  <si>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</si>
  <si>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</si>
  <si>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</si>
  <si>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</si>
  <si>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</si>
  <si>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</si>
  <si>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</si>
  <si>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</si>
  <si>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</si>
  <si>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</si>
  <si>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</si>
  <si>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</si>
  <si>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</si>
  <si>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</si>
  <si>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</si>
  <si>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</si>
  <si>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</si>
  <si>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</si>
  <si>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</si>
  <si>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</si>
  <si>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</si>
  <si>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</si>
  <si>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</si>
  <si>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</si>
  <si>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</si>
  <si>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</si>
  <si>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</si>
  <si>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</si>
  <si>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</si>
  <si>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</si>
  <si>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</si>
  <si>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</si>
  <si>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</si>
  <si>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</si>
  <si>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</si>
  <si>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</si>
  <si>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</si>
  <si>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</si>
  <si>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</si>
  <si>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</si>
  <si>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</si>
  <si>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</si>
  <si>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</si>
  <si>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</si>
  <si>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</si>
  <si>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</si>
  <si>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</si>
  <si>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</si>
  <si>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</si>
  <si>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</si>
  <si>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</si>
  <si>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</si>
  <si>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</si>
  <si>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</si>
  <si>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</si>
  <si>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</si>
  <si>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</si>
  <si>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</si>
  <si>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</si>
  <si>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</si>
  <si>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</si>
  <si>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</si>
  <si>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</si>
  <si>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</si>
  <si>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</si>
  <si>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</si>
  <si>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</si>
  <si>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</si>
  <si>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</si>
  <si>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</si>
  <si>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</si>
  <si>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</si>
  <si>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</si>
  <si>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</si>
  <si>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</si>
  <si>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</si>
  <si>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</si>
  <si>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</si>
  <si>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</si>
  <si>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</si>
  <si>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</si>
  <si>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</si>
  <si>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</si>
  <si>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</si>
  <si>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</si>
  <si>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</si>
  <si>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</si>
  <si>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</si>
  <si>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</si>
  <si>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</si>
  <si>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</si>
  <si>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</si>
  <si>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</si>
  <si>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</si>
  <si>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</si>
  <si>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</si>
  <si>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</si>
  <si>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</si>
  <si>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</si>
  <si>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</si>
  <si>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</si>
  <si>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</si>
  <si>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</si>
  <si>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</si>
  <si>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</si>
  <si>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</si>
  <si>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</si>
  <si>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</si>
  <si>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</si>
  <si>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</si>
  <si>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</si>
  <si>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</si>
  <si>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</si>
  <si>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</si>
  <si>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</si>
  <si>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</si>
  <si>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</si>
  <si>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</si>
  <si>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</si>
  <si>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</si>
  <si>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</si>
  <si>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</si>
  <si>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</si>
  <si>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</si>
  <si>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</si>
  <si>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</si>
  <si>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</si>
  <si>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</si>
  <si>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</si>
  <si>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</si>
  <si>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</si>
  <si>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</si>
  <si>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</si>
  <si>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</si>
  <si>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</si>
  <si>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</si>
  <si>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</si>
  <si>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</si>
  <si>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</si>
  <si>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</si>
  <si>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</si>
  <si>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</si>
  <si>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</si>
  <si>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</si>
  <si>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</si>
  <si>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</si>
  <si>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</si>
  <si>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</si>
  <si>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</si>
  <si>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</si>
  <si>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</si>
  <si>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</si>
  <si>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</si>
  <si>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</si>
  <si>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</si>
  <si>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</si>
  <si>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</si>
  <si>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</si>
  <si>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</si>
  <si>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</si>
  <si>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</si>
  <si>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</si>
  <si>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</si>
  <si>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</si>
  <si>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</si>
  <si>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</si>
  <si>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</si>
  <si>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</si>
  <si>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</si>
  <si>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</si>
  <si>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</si>
  <si>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</si>
  <si>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</si>
  <si>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</si>
  <si>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</si>
  <si>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</si>
  <si>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</si>
  <si>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</si>
  <si>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</si>
  <si>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</si>
  <si>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</si>
  <si>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</si>
  <si>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</si>
  <si>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</si>
  <si>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</si>
  <si>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</si>
  <si>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</si>
  <si>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</si>
  <si>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</si>
  <si>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</si>
  <si>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</si>
  <si>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</si>
  <si>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</si>
  <si>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</si>
  <si>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</si>
  <si>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</si>
  <si>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</si>
  <si>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</si>
  <si>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</si>
  <si>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</si>
  <si>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</si>
  <si>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</si>
  <si>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</si>
  <si>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</si>
  <si>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</si>
  <si>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</si>
  <si>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</si>
  <si>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</si>
  <si>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</si>
  <si>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</si>
  <si>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</si>
  <si>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</si>
  <si>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</si>
  <si>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</si>
  <si>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</si>
  <si>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</si>
  <si>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</si>
  <si>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</si>
  <si>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</si>
  <si>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</si>
  <si>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</si>
  <si>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</si>
  <si>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</si>
  <si>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</si>
  <si>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</si>
  <si>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</si>
  <si>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</si>
  <si>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</si>
  <si>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</si>
  <si>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</si>
  <si>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</si>
  <si>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</si>
  <si>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</si>
  <si>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</si>
  <si>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</si>
  <si>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</si>
  <si>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</si>
  <si>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</si>
  <si>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</si>
  <si>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</si>
  <si>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</si>
  <si>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</si>
  <si>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</si>
  <si>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</si>
  <si>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</si>
  <si>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</si>
  <si>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</si>
  <si>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</si>
  <si>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</si>
  <si>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</si>
  <si>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</si>
  <si>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</si>
  <si>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</si>
  <si>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</si>
  <si>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</si>
  <si>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</si>
  <si>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</si>
  <si>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</si>
  <si>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</si>
  <si>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</si>
  <si>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</si>
  <si>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</si>
  <si>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</si>
  <si>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</si>
  <si>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</si>
  <si>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</si>
  <si>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</si>
  <si>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</si>
  <si>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</si>
  <si>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</si>
  <si>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</si>
  <si>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</si>
  <si>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</si>
  <si>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</si>
  <si>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</si>
  <si>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</si>
  <si>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</si>
  <si>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</si>
  <si>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</si>
  <si>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</si>
  <si>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</si>
  <si>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</si>
  <si>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</si>
  <si>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</si>
  <si>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</si>
  <si>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</si>
  <si>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</si>
  <si>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</si>
  <si>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</si>
  <si>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</si>
  <si>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</si>
  <si>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</si>
  <si>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</si>
  <si>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</si>
  <si>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</si>
  <si>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</si>
  <si>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</si>
  <si>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</si>
  <si>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</si>
  <si>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</si>
  <si>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</si>
  <si>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</si>
  <si>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</si>
  <si>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</si>
  <si>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</si>
  <si>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</si>
  <si>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</si>
  <si>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</si>
  <si>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</si>
  <si>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</si>
  <si>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</si>
  <si>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</si>
  <si>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</si>
  <si>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</si>
  <si>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</si>
  <si>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</si>
  <si>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</si>
  <si>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</si>
  <si>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</si>
  <si>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</si>
  <si>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</si>
  <si>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</si>
  <si>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</si>
  <si>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</si>
  <si>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</si>
  <si>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</si>
  <si>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</si>
  <si>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</si>
  <si>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</si>
  <si>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</si>
  <si>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</si>
  <si>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</si>
  <si>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</si>
  <si>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</si>
  <si>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</si>
  <si>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</si>
  <si>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</si>
  <si>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</si>
  <si>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</si>
  <si>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</si>
  <si>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</si>
  <si>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</si>
  <si>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</si>
  <si>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</si>
  <si>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</si>
  <si>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</si>
  <si>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</si>
  <si>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</si>
  <si>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</si>
  <si>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</si>
  <si>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</si>
  <si>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</si>
  <si>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</si>
  <si>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</si>
  <si>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</si>
  <si>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</si>
  <si>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</si>
  <si>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</si>
  <si>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</si>
  <si>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</si>
  <si>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</si>
  <si>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</si>
  <si>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</si>
  <si>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</si>
  <si>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</si>
  <si>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</si>
  <si>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</si>
  <si>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</si>
  <si>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</si>
  <si>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</si>
  <si>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</si>
  <si>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</si>
  <si>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</si>
  <si>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</si>
  <si>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</si>
  <si>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</si>
  <si>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</si>
  <si>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</si>
  <si>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</si>
  <si>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</si>
  <si>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</si>
  <si>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</si>
  <si>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</si>
  <si>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</si>
  <si>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</si>
  <si>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</si>
  <si>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</si>
  <si>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</si>
  <si>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</si>
  <si>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</si>
  <si>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</si>
  <si>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</si>
  <si>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</si>
  <si>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</si>
  <si>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</si>
  <si>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</si>
  <si>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</si>
  <si>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</si>
  <si>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</si>
  <si>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</si>
  <si>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</si>
  <si>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</si>
  <si>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</si>
  <si>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</si>
  <si>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</si>
  <si>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</si>
  <si>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</si>
  <si>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</si>
  <si>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</si>
  <si>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</si>
  <si>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</si>
  <si>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</si>
  <si>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</si>
  <si>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</si>
  <si>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</si>
  <si>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</si>
  <si>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</si>
  <si>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</si>
  <si>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</si>
  <si>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</si>
  <si>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</si>
  <si>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</si>
  <si>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</si>
  <si>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</si>
  <si>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</si>
  <si>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</si>
  <si>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</si>
  <si>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</si>
  <si>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</si>
  <si>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</si>
  <si>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</si>
  <si>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</si>
  <si>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</si>
  <si>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</si>
  <si>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</si>
  <si>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</si>
  <si>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</si>
  <si>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</si>
  <si>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</si>
  <si>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</si>
  <si>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</si>
  <si>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</si>
  <si>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</si>
  <si>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</si>
  <si>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</si>
  <si>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</si>
  <si>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</si>
  <si>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</si>
  <si>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</si>
  <si>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</si>
  <si>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</si>
  <si>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</si>
  <si>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</si>
  <si>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</si>
  <si>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</si>
  <si>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</si>
  <si>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</si>
  <si>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</si>
  <si>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</si>
  <si>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</si>
  <si>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</si>
  <si>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</si>
  <si>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</si>
  <si>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</si>
  <si>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</si>
  <si>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</si>
  <si>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</si>
  <si>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</si>
  <si>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</si>
  <si>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</si>
  <si>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</si>
  <si>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</si>
  <si>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</si>
  <si>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</si>
  <si>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</si>
  <si>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</si>
  <si>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</si>
  <si>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</si>
  <si>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</si>
  <si>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</si>
  <si>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</si>
  <si>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</si>
  <si>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</si>
  <si>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</si>
  <si>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</si>
  <si>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</si>
  <si>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</si>
  <si>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</si>
  <si>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</si>
  <si>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</si>
  <si>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</si>
  <si>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</si>
  <si>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</si>
  <si>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</si>
  <si>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</si>
  <si>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</si>
  <si>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</si>
  <si>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</si>
  <si>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</si>
  <si>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</si>
  <si>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</si>
  <si>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</si>
  <si>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</si>
  <si>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</si>
  <si>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</si>
  <si>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</si>
  <si>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</si>
  <si>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</si>
  <si>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</si>
  <si>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</si>
  <si>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</si>
  <si>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</si>
  <si>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</si>
  <si>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</si>
  <si>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</si>
  <si>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</si>
  <si>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</si>
  <si>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</si>
  <si>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</si>
  <si>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</si>
  <si>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</si>
  <si>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</si>
  <si>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</si>
  <si>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</si>
  <si>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</si>
  <si>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</si>
  <si>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</si>
  <si>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</si>
  <si>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</si>
  <si>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</si>
  <si>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</si>
  <si>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</si>
  <si>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</si>
  <si>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</si>
  <si>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</si>
  <si>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</si>
  <si>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</si>
  <si>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</si>
  <si>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</si>
  <si>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</si>
  <si>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</si>
  <si>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</si>
  <si>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</si>
  <si>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</si>
  <si>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</si>
  <si>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</si>
  <si>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</si>
  <si>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</si>
  <si>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</si>
  <si>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</si>
  <si>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</si>
  <si>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</si>
  <si>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</si>
  <si>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</si>
  <si>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</si>
  <si>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</si>
  <si>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</si>
  <si>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</si>
  <si>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</si>
  <si>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</si>
  <si>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</si>
  <si>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</si>
  <si>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</si>
  <si>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</si>
  <si>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</si>
  <si>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</si>
  <si>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</si>
  <si>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</si>
  <si>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</si>
  <si>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</si>
  <si>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</si>
  <si>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</si>
  <si>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</si>
  <si>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</si>
  <si>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</si>
  <si>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</si>
  <si>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</si>
  <si>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</si>
  <si>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</si>
  <si>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</si>
  <si>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</si>
  <si>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</si>
  <si>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</si>
  <si>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</si>
  <si>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</si>
  <si>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</si>
  <si>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</si>
  <si>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</si>
  <si>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</si>
  <si>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</si>
  <si>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</si>
  <si>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</si>
  <si>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</si>
  <si>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</si>
  <si>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</si>
  <si>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</si>
  <si>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</si>
  <si>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</si>
  <si>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</si>
  <si>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</si>
  <si>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</si>
  <si>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</si>
  <si>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</si>
  <si>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</si>
  <si>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</si>
  <si>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</si>
  <si>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</si>
  <si>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</si>
  <si>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</si>
  <si>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</si>
  <si>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</si>
  <si>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</si>
  <si>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</si>
  <si>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</si>
  <si>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</si>
  <si>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</si>
  <si>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</si>
  <si>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</si>
  <si>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</si>
  <si>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</si>
  <si>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</si>
  <si>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</si>
  <si>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</si>
  <si>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</si>
  <si>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</si>
  <si>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</si>
  <si>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</si>
  <si>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</si>
  <si>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</si>
  <si>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</si>
  <si>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</si>
  <si>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</si>
  <si>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</si>
  <si>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</si>
  <si>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</si>
  <si>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</si>
  <si>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</si>
  <si>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</si>
  <si>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</si>
  <si>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</si>
  <si>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</si>
  <si>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</si>
  <si>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</si>
  <si>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</si>
  <si>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</si>
  <si>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</si>
  <si>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</si>
  <si>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</si>
  <si>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</si>
  <si>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</si>
  <si>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</si>
  <si>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</si>
  <si>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</si>
  <si>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</si>
  <si>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</si>
  <si>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</si>
  <si>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</si>
  <si>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</si>
  <si>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</si>
  <si>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</si>
  <si>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</si>
  <si>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</si>
  <si>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</si>
  <si>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</si>
  <si>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</si>
  <si>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</si>
  <si>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</si>
  <si>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</si>
  <si>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</si>
  <si>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</si>
  <si>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</si>
  <si>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</si>
  <si>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</si>
  <si>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</si>
  <si>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</si>
  <si>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</si>
  <si>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</si>
  <si>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</si>
  <si>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</si>
  <si>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</si>
  <si>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</si>
  <si>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</si>
  <si>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</si>
  <si>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</si>
  <si>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</si>
  <si>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</si>
  <si>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</si>
  <si>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</si>
  <si>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</si>
  <si>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</si>
  <si>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</si>
  <si>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</si>
  <si>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</si>
  <si>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</si>
  <si>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</si>
  <si>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</si>
  <si>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</si>
  <si>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</si>
  <si>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</si>
  <si>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</si>
  <si>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</si>
  <si>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</si>
  <si>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</si>
  <si>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</si>
  <si>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</si>
  <si>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</si>
  <si>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</si>
  <si>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</si>
  <si>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</si>
  <si>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</si>
  <si>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</si>
  <si>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</si>
  <si>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</si>
  <si>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</si>
  <si>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</si>
  <si>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</si>
  <si>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</si>
  <si>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</si>
  <si>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</si>
  <si>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</si>
  <si>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</si>
  <si>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</si>
  <si>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</si>
  <si>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</si>
  <si>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</si>
  <si>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</si>
  <si>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</si>
  <si>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</si>
  <si>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</si>
  <si>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</si>
  <si>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</si>
  <si>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</si>
  <si>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</si>
  <si>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</si>
  <si>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</si>
  <si>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</si>
  <si>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</si>
  <si>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</si>
  <si>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</si>
  <si>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</si>
  <si>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</si>
  <si>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</si>
  <si>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</si>
  <si>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</si>
  <si>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</si>
  <si>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</si>
  <si>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</si>
  <si>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</si>
  <si>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</si>
  <si>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</si>
  <si>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</si>
  <si>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</si>
  <si>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</si>
  <si>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</si>
  <si>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</si>
  <si>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</si>
  <si>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</si>
  <si>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</si>
  <si>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</si>
  <si>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</si>
  <si>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</si>
  <si>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</si>
  <si>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</si>
  <si>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</si>
  <si>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</si>
  <si>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</si>
  <si>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</si>
  <si>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</si>
  <si>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</si>
  <si>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</si>
  <si>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</si>
  <si>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</si>
  <si>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</si>
  <si>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</si>
  <si>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</si>
  <si>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</si>
  <si>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</si>
  <si>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</si>
  <si>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</si>
  <si>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</si>
  <si>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</si>
  <si>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</si>
  <si>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</si>
  <si>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</si>
  <si>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</si>
  <si>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</si>
  <si>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</si>
  <si>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</si>
  <si>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</si>
  <si>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</si>
  <si>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</si>
  <si>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</si>
  <si>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</si>
  <si>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</si>
  <si>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</si>
  <si>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</si>
  <si>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</si>
  <si>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</si>
  <si>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</si>
  <si>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</si>
  <si>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</si>
  <si>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</si>
  <si>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</si>
  <si>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</si>
  <si>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</si>
  <si>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</si>
  <si>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</si>
  <si>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</si>
  <si>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</si>
  <si>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</si>
  <si>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</si>
  <si>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</si>
  <si>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</si>
  <si>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</si>
  <si>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</si>
  <si>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</si>
  <si>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</si>
  <si>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</si>
  <si>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</si>
  <si>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</si>
  <si>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</si>
  <si>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</si>
  <si>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</si>
  <si>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</si>
  <si>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</si>
  <si>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</si>
  <si>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</si>
  <si>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</si>
  <si>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</si>
  <si>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</si>
  <si>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</si>
  <si>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</si>
  <si>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</si>
  <si>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</si>
  <si>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</si>
  <si>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</si>
  <si>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</si>
  <si>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</si>
  <si>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</si>
  <si>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</si>
  <si>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</si>
  <si>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</si>
  <si>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</si>
  <si>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</si>
  <si>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</si>
  <si>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</si>
  <si>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</si>
  <si>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</si>
  <si>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</si>
  <si>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</si>
  <si>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</si>
  <si>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</si>
  <si>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</si>
  <si>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</si>
  <si>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</si>
  <si>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</si>
  <si>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</si>
  <si>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</si>
  <si>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</si>
  <si>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</si>
  <si>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</si>
  <si>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</si>
  <si>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</si>
  <si>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</si>
  <si>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</si>
  <si>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</si>
  <si>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</si>
  <si>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</si>
  <si>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</si>
  <si>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</si>
  <si>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</si>
  <si>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</si>
  <si>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</si>
  <si>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</si>
  <si>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</si>
  <si>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</si>
  <si>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</si>
  <si>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</si>
  <si>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</si>
  <si>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</si>
  <si>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</si>
  <si>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</si>
  <si>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</si>
  <si>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</si>
  <si>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</si>
  <si>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</si>
  <si>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</si>
  <si>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</si>
  <si>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</si>
  <si>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</si>
  <si>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</si>
  <si>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</si>
  <si>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</si>
  <si>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</si>
  <si>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</si>
  <si>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</si>
  <si>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</si>
  <si>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</si>
  <si>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</si>
  <si>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</si>
  <si>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</si>
  <si>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</si>
  <si>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</si>
  <si>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</si>
  <si>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</si>
  <si>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</si>
  <si>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</si>
  <si>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</si>
  <si>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</si>
  <si>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</si>
  <si>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</si>
  <si>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</si>
  <si>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</si>
  <si>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</si>
  <si>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</si>
  <si>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</si>
  <si>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</si>
  <si>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</si>
  <si>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</si>
  <si>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</si>
  <si>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</si>
  <si>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</si>
  <si>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</si>
  <si>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</si>
  <si>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</si>
  <si>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</si>
  <si>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</si>
  <si>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</si>
  <si>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</si>
  <si>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</si>
  <si>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</si>
  <si>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</si>
  <si>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</si>
  <si>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</si>
  <si>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</si>
  <si>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</si>
  <si>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</si>
  <si>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</si>
  <si>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</si>
  <si>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</si>
  <si>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</si>
  <si>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</si>
  <si>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</si>
  <si>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</si>
  <si>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</si>
  <si>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</si>
  <si>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</si>
  <si>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</si>
  <si>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</si>
  <si>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</si>
  <si>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</si>
  <si>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</si>
  <si>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</si>
  <si>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</si>
  <si>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</si>
  <si>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</si>
  <si>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</si>
  <si>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</si>
  <si>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</si>
  <si>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</si>
  <si>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</si>
  <si>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</si>
  <si>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</si>
  <si>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</si>
  <si>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</si>
  <si>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</si>
  <si>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</si>
  <si>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</si>
  <si>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</si>
  <si>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</si>
  <si>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</si>
  <si>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</si>
  <si>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</si>
  <si>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</si>
  <si>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</si>
  <si>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</si>
  <si>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</si>
  <si>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</si>
  <si>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</si>
  <si>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</si>
  <si>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</si>
  <si>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</si>
  <si>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</si>
  <si>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</si>
  <si>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</si>
  <si>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</si>
  <si>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</si>
  <si>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</si>
  <si>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</si>
  <si>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</si>
  <si>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</si>
  <si>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</si>
  <si>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</si>
  <si>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</si>
  <si>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</si>
  <si>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</si>
  <si>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</si>
  <si>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</si>
  <si>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</si>
  <si>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</si>
  <si>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</si>
  <si>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</si>
  <si>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</si>
  <si>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</si>
  <si>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</si>
  <si>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</si>
  <si>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</si>
  <si>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</si>
  <si>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</si>
  <si>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</si>
  <si>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</si>
  <si>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</si>
  <si>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</si>
  <si>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</si>
  <si>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</si>
  <si>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</si>
  <si>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</si>
  <si>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</si>
  <si>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</si>
  <si>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</si>
  <si>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</si>
  <si>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</si>
  <si>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</si>
  <si>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</si>
  <si>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</si>
  <si>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</si>
  <si>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</si>
  <si>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</si>
  <si>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</si>
  <si>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</si>
  <si>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</si>
  <si>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</si>
  <si>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</si>
  <si>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</si>
  <si>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</si>
  <si>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</si>
  <si>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</si>
  <si>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</si>
  <si>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</si>
  <si>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</si>
  <si>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</si>
  <si>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</si>
  <si>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</si>
  <si>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</si>
  <si>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</si>
  <si>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</si>
  <si>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</si>
  <si>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</si>
  <si>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</si>
  <si>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</si>
  <si>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</si>
  <si>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</si>
  <si>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</si>
  <si>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</si>
  <si>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</si>
  <si>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</si>
  <si>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</si>
  <si>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</si>
  <si>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</si>
  <si>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</si>
  <si>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</si>
  <si>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</si>
  <si>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</si>
  <si>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</si>
  <si>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</si>
  <si>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</si>
  <si>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</si>
  <si>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</si>
  <si>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</si>
  <si>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</si>
  <si>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</si>
  <si>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</si>
  <si>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</si>
  <si>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</si>
  <si>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</si>
  <si>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</si>
  <si>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</si>
  <si>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</si>
  <si>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</si>
  <si>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</si>
  <si>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</si>
  <si>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</si>
  <si>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</si>
  <si>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</si>
  <si>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</si>
  <si>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</si>
  <si>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</si>
  <si>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</si>
  <si>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</si>
  <si>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</si>
  <si>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</si>
  <si>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</si>
  <si>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</si>
  <si>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</si>
  <si>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</si>
  <si>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</si>
  <si>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</si>
  <si>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</si>
  <si>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</si>
  <si>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</si>
  <si>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</si>
  <si>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</si>
  <si>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</si>
  <si>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</si>
  <si>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</si>
  <si>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</si>
  <si>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</si>
  <si>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</si>
  <si>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</si>
  <si>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</si>
  <si>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</si>
  <si>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</si>
  <si>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</si>
  <si>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</si>
  <si>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</si>
  <si>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</si>
  <si>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</si>
  <si>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</si>
  <si>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</si>
  <si>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</si>
  <si>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</si>
  <si>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</si>
  <si>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</si>
  <si>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</si>
  <si>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</si>
  <si>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</si>
  <si>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</si>
  <si>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</si>
  <si>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</si>
  <si>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</si>
  <si>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</si>
  <si>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</si>
  <si>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</si>
  <si>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</si>
  <si>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</si>
  <si>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</si>
  <si>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</si>
  <si>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</si>
  <si>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</si>
  <si>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</si>
  <si>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</si>
  <si>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</si>
  <si>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</si>
  <si>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</si>
  <si>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</si>
  <si>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</si>
  <si>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</si>
  <si>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</si>
  <si>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</si>
  <si>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</si>
  <si>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</si>
  <si>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</si>
  <si>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</si>
  <si>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</si>
  <si>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</si>
  <si>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</si>
  <si>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</si>
  <si>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</si>
  <si>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</si>
  <si>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</si>
  <si>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</si>
  <si>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</si>
  <si>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</si>
  <si>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</si>
  <si>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</si>
  <si>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</si>
  <si>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</si>
  <si>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</si>
  <si>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</si>
  <si>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</si>
  <si>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</si>
  <si>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</si>
  <si>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</si>
  <si>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</si>
  <si>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</si>
  <si>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</si>
  <si>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</si>
  <si>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</si>
  <si>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</si>
  <si>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</si>
  <si>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</si>
  <si>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</si>
  <si>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</si>
  <si>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</si>
  <si>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</si>
  <si>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</si>
  <si>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</si>
  <si>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</si>
  <si>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</si>
  <si>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</si>
  <si>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</si>
  <si>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</si>
  <si>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</si>
  <si>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</si>
  <si>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</si>
  <si>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</si>
  <si>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</si>
  <si>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</si>
  <si>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</si>
  <si>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</si>
  <si>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</si>
  <si>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</si>
  <si>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</si>
  <si>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</si>
  <si>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</si>
  <si>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</si>
  <si>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</si>
  <si>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</si>
  <si>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</si>
  <si>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</si>
  <si>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</si>
  <si>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</si>
  <si>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</si>
  <si>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</si>
  <si>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</si>
  <si>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</si>
  <si>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</si>
  <si>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</si>
  <si>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</si>
  <si>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</si>
  <si>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</si>
  <si>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</si>
  <si>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</si>
  <si>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</si>
  <si>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</si>
  <si>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</si>
  <si>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</si>
  <si>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</si>
  <si>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</si>
  <si>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</si>
  <si>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</si>
  <si>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</si>
  <si>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</si>
  <si>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</si>
  <si>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</si>
  <si>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</si>
  <si>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</si>
  <si>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</si>
  <si>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</si>
  <si>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</si>
  <si>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</si>
  <si>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</si>
  <si>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</si>
  <si>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</si>
  <si>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</si>
  <si>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</si>
  <si>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</si>
  <si>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</si>
  <si>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</si>
  <si>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</si>
  <si>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</si>
  <si>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</si>
  <si>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</si>
  <si>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</si>
  <si>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</si>
  <si>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</si>
  <si>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</si>
  <si>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</si>
  <si>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</si>
  <si>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</si>
  <si>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</si>
  <si>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</si>
  <si>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</si>
  <si>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</si>
  <si>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</si>
  <si>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</si>
  <si>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</si>
  <si>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</si>
  <si>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</si>
  <si>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</si>
  <si>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</si>
  <si>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</si>
  <si>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</si>
  <si>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</si>
  <si>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</si>
  <si>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</si>
  <si>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</si>
  <si>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</si>
  <si>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</si>
  <si>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</si>
  <si>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</si>
  <si>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</si>
  <si>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</si>
  <si>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</si>
  <si>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</si>
  <si>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</si>
  <si>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</si>
  <si>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</si>
  <si>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</si>
  <si>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</si>
  <si>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</si>
  <si>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</si>
  <si>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</si>
  <si>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</si>
  <si>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</si>
  <si>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</si>
  <si>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</si>
  <si>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</si>
  <si>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</si>
  <si>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</si>
  <si>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</si>
  <si>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</si>
  <si>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</si>
  <si>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</si>
  <si>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</si>
  <si>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</si>
  <si>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</si>
  <si>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</si>
  <si>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</si>
  <si>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</si>
  <si>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</si>
  <si>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</si>
  <si>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</si>
  <si>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</si>
  <si>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</si>
  <si>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</si>
  <si>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</si>
  <si>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</si>
  <si>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</si>
  <si>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</si>
  <si>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</si>
  <si>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</si>
  <si>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</si>
  <si>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</si>
  <si>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</si>
  <si>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</si>
  <si>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</si>
  <si>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</si>
  <si>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</si>
  <si>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</si>
  <si>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</si>
  <si>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</si>
  <si>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</si>
  <si>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</si>
  <si>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</si>
  <si>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</si>
  <si>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</si>
  <si>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</si>
  <si>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</si>
  <si>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</si>
  <si>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</si>
  <si>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</si>
  <si>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</si>
  <si>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</si>
  <si>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</si>
  <si>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</si>
  <si>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</si>
  <si>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</si>
  <si>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</si>
  <si>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</si>
  <si>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</si>
  <si>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</si>
  <si>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</si>
  <si>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</si>
  <si>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</si>
  <si>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</si>
  <si>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</si>
  <si>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</si>
  <si>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</si>
  <si>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</si>
  <si>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</si>
  <si>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</si>
  <si>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</si>
  <si>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</si>
  <si>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</si>
  <si>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</si>
  <si>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</si>
  <si>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</si>
  <si>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</si>
  <si>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</si>
  <si>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</si>
  <si>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</si>
  <si>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</si>
  <si>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</si>
  <si>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</si>
  <si>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</si>
  <si>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</si>
  <si>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</si>
  <si>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</si>
  <si>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</si>
  <si>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</si>
  <si>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</si>
  <si>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</si>
  <si>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</si>
  <si>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</si>
  <si>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</si>
  <si>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</si>
  <si>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</si>
  <si>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</si>
  <si>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</si>
  <si>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</si>
  <si>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</si>
  <si>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</si>
  <si>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</si>
  <si>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</si>
  <si>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</si>
  <si>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</si>
  <si>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</si>
  <si>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</si>
  <si>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</si>
  <si>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</si>
  <si>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</si>
  <si>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</si>
  <si>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</si>
  <si>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</si>
  <si>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</si>
  <si>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</si>
  <si>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</si>
  <si>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</si>
  <si>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</si>
  <si>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</si>
  <si>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</si>
  <si>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</si>
  <si>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</si>
  <si>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</si>
  <si>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</si>
  <si>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</si>
  <si>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</si>
  <si>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</si>
  <si>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</si>
  <si>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</si>
  <si>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</si>
  <si>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</si>
  <si>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</si>
  <si>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</si>
  <si>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</si>
  <si>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</si>
  <si>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</si>
  <si>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</si>
  <si>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</si>
  <si>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</si>
  <si>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</si>
  <si>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</si>
  <si>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</si>
  <si>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</si>
  <si>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</si>
  <si>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</si>
  <si>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</si>
  <si>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</si>
  <si>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</si>
  <si>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</si>
  <si>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</si>
  <si>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</si>
  <si>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</si>
  <si>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</si>
  <si>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</si>
  <si>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</si>
  <si>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</si>
  <si>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</si>
  <si>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</si>
  <si>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</si>
  <si>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</si>
  <si>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</si>
  <si>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</si>
  <si>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</si>
  <si>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</si>
  <si>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</si>
  <si>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</si>
  <si>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</si>
  <si>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</si>
  <si>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</si>
  <si>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</si>
  <si>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</si>
  <si>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</si>
  <si>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</si>
  <si>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</si>
  <si>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</si>
  <si>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</si>
  <si>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</si>
  <si>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</si>
  <si>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</si>
  <si>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</si>
  <si>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</si>
  <si>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</si>
  <si>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</si>
  <si>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</si>
  <si>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</si>
  <si>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</si>
  <si>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</si>
  <si>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</si>
  <si>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</si>
  <si>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</si>
  <si>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</si>
  <si>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</si>
  <si>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</si>
  <si>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</si>
  <si>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</si>
  <si>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</si>
  <si>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</si>
  <si>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</si>
  <si>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</si>
  <si>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</si>
  <si>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</si>
  <si>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</si>
  <si>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</si>
  <si>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</si>
  <si>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</si>
  <si>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</si>
  <si>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</si>
  <si>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</si>
  <si>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</si>
  <si>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</si>
  <si>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</si>
  <si>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</si>
  <si>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</si>
  <si>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</si>
  <si>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</si>
  <si>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</si>
  <si>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</si>
  <si>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</si>
  <si>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</si>
  <si>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</si>
  <si>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</si>
  <si>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</si>
  <si>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</si>
  <si>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</si>
  <si>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</si>
  <si>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</si>
  <si>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</si>
  <si>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</si>
  <si>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</si>
  <si>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</si>
  <si>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</si>
  <si>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</si>
  <si>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</si>
  <si>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</si>
  <si>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</si>
  <si>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</si>
  <si>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</si>
  <si>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</si>
  <si>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</si>
  <si>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</si>
  <si>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</si>
  <si>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</si>
  <si>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</si>
  <si>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</si>
  <si>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</si>
  <si>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</si>
  <si>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</si>
  <si>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</si>
  <si>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</si>
  <si>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</si>
  <si>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</si>
  <si>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</si>
  <si>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</si>
  <si>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</si>
  <si>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</si>
  <si>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</si>
  <si>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</si>
  <si>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</si>
  <si>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</si>
  <si>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</si>
  <si>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</si>
  <si>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</si>
  <si>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</si>
  <si>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</si>
  <si>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</si>
  <si>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</si>
  <si>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</si>
  <si>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</si>
  <si>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</si>
  <si>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</si>
  <si>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</si>
  <si>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</si>
  <si>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</si>
  <si>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</si>
  <si>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</si>
  <si>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</si>
  <si>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</si>
  <si>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</si>
  <si>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</si>
  <si>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</si>
  <si>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</si>
  <si>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</si>
  <si>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</si>
  <si>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</si>
  <si>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</si>
  <si>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</si>
  <si>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</si>
  <si>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</si>
  <si>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</si>
  <si>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</si>
  <si>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</si>
  <si>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</si>
  <si>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</si>
  <si>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</si>
  <si>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</si>
  <si>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</si>
  <si>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</si>
  <si>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</si>
  <si>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</si>
  <si>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</si>
  <si>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</si>
  <si>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</si>
  <si>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</si>
  <si>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</si>
  <si>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</si>
  <si>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</si>
  <si>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</si>
  <si>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</si>
  <si>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</si>
  <si>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</si>
  <si>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</si>
  <si>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</si>
  <si>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</si>
  <si>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</si>
  <si>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</si>
  <si>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</si>
  <si>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</si>
  <si>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</si>
  <si>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</si>
  <si>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</si>
  <si>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</si>
  <si>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</si>
  <si>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</si>
  <si>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</si>
  <si>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</si>
  <si>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</si>
  <si>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</si>
  <si>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</si>
  <si>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</si>
  <si>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</si>
  <si>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</si>
  <si>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</si>
  <si>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</si>
  <si>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</si>
  <si>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</si>
  <si>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</si>
  <si>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</si>
  <si>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</si>
  <si>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</si>
  <si>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</si>
  <si>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</si>
  <si>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</si>
  <si>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</si>
  <si>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</si>
  <si>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</si>
  <si>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</si>
  <si>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</si>
  <si>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</si>
  <si>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</si>
  <si>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</si>
  <si>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</si>
  <si>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</si>
  <si>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</si>
  <si>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</si>
  <si>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</si>
  <si>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</si>
  <si>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</si>
  <si>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</si>
  <si>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</si>
  <si>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</si>
  <si>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</si>
  <si>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</si>
  <si>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</si>
  <si>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</si>
  <si>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</si>
  <si>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</si>
  <si>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</si>
  <si>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</si>
  <si>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</si>
  <si>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</si>
  <si>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</si>
  <si>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</si>
  <si>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</si>
  <si>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</si>
  <si>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</si>
  <si>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</si>
  <si>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</si>
  <si>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</si>
  <si>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</si>
  <si>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</si>
  <si>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</si>
  <si>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</si>
  <si>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</si>
  <si>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</si>
  <si>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</si>
  <si>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</si>
  <si>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</si>
  <si>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</si>
  <si>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</si>
  <si>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</si>
  <si>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</si>
  <si>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</si>
  <si>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</si>
  <si>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</si>
  <si>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</si>
  <si>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</si>
  <si>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</si>
  <si>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</si>
  <si>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</si>
  <si>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</si>
  <si>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</si>
  <si>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</si>
  <si>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</si>
  <si>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</si>
  <si>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</si>
  <si>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</si>
  <si>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</si>
  <si>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</si>
  <si>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</si>
  <si>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</si>
  <si>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</si>
  <si>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</si>
  <si>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</si>
  <si>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</si>
  <si>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</si>
  <si>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</si>
  <si>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</si>
  <si>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</si>
  <si>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</si>
  <si>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</si>
  <si>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</si>
  <si>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</si>
  <si>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</si>
  <si>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</si>
  <si>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</si>
  <si>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</si>
  <si>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</si>
  <si>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</si>
  <si>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</si>
  <si>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</si>
  <si>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</si>
  <si>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</si>
  <si>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</si>
  <si>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</si>
  <si>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</si>
  <si>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</si>
  <si>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</si>
  <si>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</si>
  <si>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</si>
  <si>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</si>
  <si>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</si>
  <si>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</si>
  <si>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</si>
  <si>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</si>
  <si>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</si>
  <si>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</si>
  <si>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</si>
  <si>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</si>
  <si>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</si>
  <si>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</si>
  <si>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</si>
  <si>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</si>
  <si>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</si>
  <si>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</si>
  <si>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</si>
  <si>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</si>
  <si>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</si>
  <si>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</si>
  <si>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</si>
  <si>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</si>
  <si>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</si>
  <si>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</si>
  <si>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</si>
  <si>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</si>
  <si>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</si>
  <si>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</si>
  <si>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</si>
  <si>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</si>
  <si>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</si>
  <si>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</si>
  <si>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</si>
  <si>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</si>
  <si>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</si>
  <si>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</si>
  <si>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</si>
  <si>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</si>
  <si>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</si>
  <si>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</si>
  <si>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</si>
  <si>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</si>
  <si>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</si>
  <si>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</si>
  <si>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</si>
  <si>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</si>
  <si>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</si>
  <si>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</si>
  <si>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</si>
  <si>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</si>
  <si>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</si>
  <si>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</si>
  <si>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</si>
  <si>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</si>
  <si>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</si>
  <si>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</si>
  <si>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</si>
  <si>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</si>
  <si>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</si>
  <si>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</si>
  <si>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</si>
  <si>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</si>
  <si>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</si>
  <si>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</si>
  <si>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</si>
  <si>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</si>
  <si>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</si>
  <si>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</si>
  <si>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</si>
  <si>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</si>
  <si>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</si>
  <si>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</si>
  <si>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</si>
  <si>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</si>
  <si>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</si>
  <si>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</si>
  <si>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</si>
  <si>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</si>
  <si>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</si>
  <si>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</si>
  <si>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</si>
  <si>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</si>
  <si>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</si>
  <si>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</si>
  <si>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</si>
  <si>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</si>
  <si>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</si>
  <si>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</si>
  <si>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</si>
  <si>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</si>
  <si>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</si>
  <si>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</si>
  <si>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</si>
  <si>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</si>
  <si>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</si>
  <si>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</si>
  <si>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</si>
  <si>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</si>
  <si>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</si>
  <si>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</si>
  <si>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</si>
  <si>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</si>
  <si>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</si>
  <si>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</si>
  <si>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</si>
  <si>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</si>
  <si>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</si>
  <si>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</si>
  <si>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</si>
  <si>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</si>
  <si>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</si>
  <si>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</si>
  <si>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</si>
  <si>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</si>
  <si>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</si>
  <si>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</si>
  <si>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</si>
  <si>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</si>
  <si>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</si>
  <si>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</si>
  <si>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</si>
  <si>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</si>
  <si>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</si>
  <si>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</si>
  <si>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</si>
  <si>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</si>
  <si>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</si>
  <si>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</si>
  <si>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</si>
  <si>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</si>
  <si>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</si>
  <si>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</si>
  <si>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</si>
  <si>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</si>
  <si>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</si>
  <si>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</si>
  <si>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</si>
  <si>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</si>
  <si>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</si>
  <si>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</si>
  <si>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</si>
  <si>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</si>
  <si>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</si>
  <si>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</si>
  <si>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</si>
  <si>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</si>
  <si>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</si>
  <si>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</si>
  <si>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</si>
  <si>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</si>
  <si>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</si>
  <si>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</si>
  <si>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</si>
  <si>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</si>
  <si>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</si>
  <si>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</si>
  <si>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</si>
  <si>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</si>
  <si>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</si>
  <si>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</si>
  <si>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</si>
  <si>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</si>
  <si>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</si>
  <si>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</si>
  <si>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</si>
  <si>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</si>
  <si>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</si>
  <si>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</si>
  <si>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</si>
  <si>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</si>
  <si>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</si>
  <si>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</si>
  <si>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</si>
  <si>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</si>
  <si>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</si>
  <si>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</si>
  <si>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</si>
  <si>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</si>
  <si>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</si>
  <si>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</si>
  <si>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</si>
  <si>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</si>
  <si>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</si>
  <si>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</si>
  <si>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</si>
  <si>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</si>
  <si>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</si>
  <si>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</si>
  <si>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</si>
  <si>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</si>
  <si>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</si>
  <si>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</si>
  <si>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</si>
  <si>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</si>
  <si>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</si>
  <si>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</si>
  <si>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</si>
  <si>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</si>
  <si>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</si>
  <si>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</si>
  <si>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</si>
  <si>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</si>
  <si>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</si>
  <si>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</si>
  <si>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</si>
  <si>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</si>
  <si>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</si>
  <si>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</si>
  <si>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</si>
  <si>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</si>
  <si>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</si>
  <si>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</si>
  <si>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</si>
  <si>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</si>
  <si>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</si>
  <si>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</si>
  <si>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</si>
  <si>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</si>
  <si>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</si>
  <si>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</si>
  <si>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</si>
  <si>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</si>
  <si>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</si>
  <si>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</si>
  <si>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</si>
  <si>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</si>
  <si>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</si>
  <si>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</si>
  <si>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</si>
  <si>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</si>
  <si>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</si>
  <si>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</si>
  <si>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</si>
  <si>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</si>
  <si>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</si>
  <si>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</si>
  <si>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</si>
  <si>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</si>
  <si>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</si>
  <si>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</si>
  <si>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</si>
  <si>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</si>
  <si>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</si>
  <si>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</si>
  <si>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</si>
  <si>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</si>
  <si>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</si>
  <si>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</si>
  <si>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</si>
  <si>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</si>
  <si>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</si>
  <si>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</si>
  <si>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</si>
  <si>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</si>
  <si>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</si>
  <si>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</si>
  <si>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</si>
  <si>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</si>
  <si>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</si>
  <si>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</si>
  <si>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</si>
  <si>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</si>
  <si>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</si>
  <si>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</si>
  <si>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</si>
  <si>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</si>
  <si>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</si>
  <si>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</si>
  <si>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</si>
  <si>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</si>
  <si>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</si>
  <si>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</si>
  <si>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</si>
  <si>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</si>
  <si>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</si>
  <si>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</si>
  <si>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</si>
  <si>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</si>
  <si>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</si>
  <si>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</si>
  <si>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</si>
  <si>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</si>
  <si>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</si>
  <si>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</si>
  <si>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</si>
  <si>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</si>
  <si>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</si>
  <si>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</si>
  <si>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</si>
  <si>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</si>
  <si>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</si>
  <si>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</si>
  <si>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</si>
  <si>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</si>
  <si>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</si>
  <si>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</si>
  <si>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</si>
  <si>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</si>
  <si>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</si>
  <si>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</si>
  <si>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</si>
  <si>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</si>
  <si>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</si>
  <si>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</si>
  <si>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</si>
  <si>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</si>
  <si>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</si>
  <si>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</si>
  <si>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</si>
  <si>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</si>
  <si>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</si>
  <si>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</si>
  <si>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</si>
  <si>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</si>
  <si>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</si>
  <si>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</si>
  <si>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</si>
  <si>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</si>
  <si>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</si>
  <si>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</si>
  <si>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</si>
  <si>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</si>
  <si>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</si>
  <si>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</si>
  <si>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</si>
  <si>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</si>
  <si>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</si>
  <si>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</si>
  <si>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</si>
  <si>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</si>
  <si>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</si>
  <si>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</si>
  <si>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</si>
  <si>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</si>
  <si>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</si>
  <si>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</si>
  <si>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</si>
  <si>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</si>
  <si>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</si>
  <si>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</si>
  <si>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</si>
  <si>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</si>
  <si>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</si>
  <si>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</si>
  <si>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</si>
  <si>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</si>
  <si>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</si>
  <si>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</si>
  <si>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</si>
  <si>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</si>
  <si>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</si>
  <si>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</si>
  <si>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</si>
  <si>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</si>
  <si>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</si>
  <si>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</si>
  <si>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</si>
  <si>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</si>
  <si>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</si>
  <si>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</si>
  <si>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</si>
  <si>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</si>
  <si>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</si>
  <si>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</si>
  <si>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</si>
  <si>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</si>
  <si>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</si>
  <si>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</si>
  <si>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</si>
  <si>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</si>
  <si>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</si>
  <si>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</si>
  <si>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</si>
  <si>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</si>
  <si>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</si>
  <si>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</si>
  <si>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</si>
  <si>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</si>
  <si>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</si>
  <si>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</si>
  <si>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</si>
  <si>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</si>
  <si>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</si>
  <si>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</si>
  <si>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</si>
  <si>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</si>
  <si>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</si>
  <si>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</si>
  <si>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</si>
  <si>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</si>
  <si>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</si>
  <si>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</si>
  <si>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</si>
  <si>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</si>
  <si>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</si>
  <si>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</si>
  <si>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</si>
  <si>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</si>
  <si>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</si>
  <si>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</si>
  <si>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</si>
  <si>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</si>
  <si>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</si>
  <si>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</si>
  <si>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</si>
  <si>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</si>
  <si>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</si>
  <si>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</si>
  <si>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</si>
  <si>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</si>
  <si>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</si>
  <si>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</si>
  <si>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</si>
  <si>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</si>
  <si>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</si>
  <si>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</si>
  <si>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</si>
  <si>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</si>
  <si>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</si>
  <si>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</si>
  <si>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</si>
  <si>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</si>
  <si>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</si>
  <si>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</si>
  <si>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</si>
  <si>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</si>
  <si>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</si>
  <si>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</si>
  <si>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</si>
  <si>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</si>
  <si>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</si>
  <si>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</si>
  <si>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</si>
  <si>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</si>
  <si>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</si>
  <si>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</si>
  <si>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</si>
  <si>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</si>
  <si>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</si>
  <si>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</si>
  <si>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</si>
  <si>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</si>
  <si>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</si>
  <si>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</si>
  <si>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</si>
  <si>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</si>
  <si>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</si>
  <si>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</si>
  <si>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</si>
  <si>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</si>
  <si>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</si>
  <si>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</si>
  <si>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</si>
  <si>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</si>
  <si>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</si>
  <si>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</si>
  <si>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</si>
  <si>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</si>
  <si>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</si>
  <si>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</si>
  <si>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</si>
  <si>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</si>
  <si>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</si>
  <si>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</si>
  <si>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</si>
  <si>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</si>
  <si>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</si>
  <si>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</si>
  <si>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</si>
  <si>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</si>
  <si>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</si>
  <si>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</si>
  <si>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</si>
  <si>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</si>
  <si>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</si>
  <si>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</si>
  <si>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</si>
  <si>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</si>
  <si>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</si>
  <si>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</si>
  <si>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</si>
  <si>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</si>
  <si>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</si>
  <si>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</si>
  <si>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</si>
  <si>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</si>
  <si>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</si>
  <si>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</si>
  <si>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</si>
  <si>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</si>
  <si>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</si>
  <si>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</si>
  <si>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</si>
  <si>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</si>
  <si>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</si>
  <si>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</si>
  <si>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</si>
  <si>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</si>
  <si>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</si>
  <si>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</si>
  <si>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</si>
  <si>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</si>
  <si>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</si>
  <si>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</si>
  <si>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</si>
  <si>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</si>
  <si>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</si>
  <si>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</si>
  <si>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</si>
  <si>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</si>
  <si>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</si>
  <si>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</si>
  <si>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</si>
  <si>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</si>
  <si>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</si>
  <si>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</si>
  <si>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</si>
  <si>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</si>
  <si>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</si>
  <si>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</si>
  <si>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</si>
  <si>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</si>
  <si>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</si>
  <si>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</si>
  <si>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</si>
  <si>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</si>
  <si>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</si>
  <si>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</si>
  <si>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</si>
  <si>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</si>
  <si>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</si>
  <si>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</si>
  <si>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</si>
  <si>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</si>
  <si>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</si>
  <si>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</si>
  <si>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</si>
  <si>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</si>
  <si>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</si>
  <si>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</si>
  <si>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</si>
  <si>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</si>
  <si>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</si>
  <si>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</si>
  <si>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</si>
  <si>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</si>
  <si>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</si>
  <si>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</si>
  <si>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</si>
  <si>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</si>
  <si>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</si>
  <si>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</si>
  <si>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</si>
  <si>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</si>
  <si>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</si>
  <si>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</si>
  <si>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</si>
  <si>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</si>
  <si>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</si>
  <si>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</si>
  <si>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</si>
  <si>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</si>
  <si>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</si>
  <si>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</si>
  <si>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</si>
  <si>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</si>
  <si>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</si>
  <si>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</si>
  <si>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</si>
  <si>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</si>
  <si>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</si>
  <si>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</si>
  <si>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</si>
  <si>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</si>
  <si>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</si>
  <si>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</si>
  <si>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</si>
  <si>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</si>
  <si>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</si>
  <si>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</si>
  <si>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</si>
  <si>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</si>
  <si>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</si>
  <si>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</si>
  <si>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</si>
  <si>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</si>
  <si>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</si>
  <si>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</si>
  <si>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</si>
  <si>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</si>
  <si>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</si>
  <si>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</si>
  <si>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</si>
  <si>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</si>
  <si>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</si>
  <si>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</si>
  <si>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</si>
  <si>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</si>
  <si>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</si>
  <si>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</si>
  <si>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</si>
  <si>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</si>
  <si>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</si>
  <si>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</si>
  <si>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</si>
  <si>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</si>
  <si>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</si>
  <si>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</si>
  <si>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</si>
  <si>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</si>
  <si>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</si>
  <si>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</si>
  <si>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</si>
  <si>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</si>
  <si>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</si>
  <si>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</si>
  <si>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</si>
  <si>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</si>
  <si>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</si>
  <si>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</si>
  <si>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</si>
  <si>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</si>
  <si>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</si>
  <si>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</si>
  <si>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</si>
  <si>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</si>
  <si>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</si>
  <si>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</si>
  <si>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</si>
  <si>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</si>
  <si>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</si>
  <si>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</si>
  <si>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</si>
  <si>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</si>
  <si>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</si>
  <si>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</si>
  <si>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</si>
  <si>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</si>
  <si>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</si>
  <si>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</si>
  <si>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</si>
  <si>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</si>
  <si>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</si>
  <si>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</si>
  <si>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</si>
  <si>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</si>
  <si>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</si>
  <si>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</si>
  <si>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</si>
  <si>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</si>
  <si>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</si>
  <si>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</si>
  <si>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</si>
  <si>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</si>
  <si>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</si>
  <si>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</si>
  <si>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</si>
  <si>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</si>
  <si>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</si>
  <si>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</si>
  <si>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</si>
  <si>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</si>
  <si>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</si>
  <si>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</si>
  <si>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</si>
  <si>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</si>
  <si>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</si>
  <si>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</si>
  <si>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</si>
  <si>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</si>
  <si>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</si>
  <si>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</si>
  <si>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</si>
  <si>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</si>
  <si>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</si>
  <si>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</si>
  <si>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</si>
  <si>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</si>
  <si>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</si>
  <si>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</si>
  <si>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</si>
  <si>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</si>
  <si>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</si>
  <si>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</si>
  <si>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</si>
  <si>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</si>
  <si>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</si>
  <si>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</si>
  <si>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</si>
  <si>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</si>
  <si>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</si>
  <si>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</si>
  <si>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</si>
  <si>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</si>
  <si>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</si>
  <si>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</si>
  <si>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</si>
  <si>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</si>
  <si>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</si>
  <si>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</si>
  <si>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</si>
  <si>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</si>
  <si>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</si>
  <si>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</si>
  <si>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</si>
  <si>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</si>
  <si>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</si>
  <si>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</si>
  <si>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</si>
  <si>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</si>
  <si>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</si>
  <si>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</si>
  <si>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</si>
  <si>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</si>
  <si>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</si>
  <si>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</si>
  <si>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</si>
  <si>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</si>
  <si>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</si>
  <si>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</si>
  <si>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</si>
  <si>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</si>
  <si>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</si>
  <si>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</si>
  <si>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</si>
  <si>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</si>
  <si>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</si>
  <si>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</si>
  <si>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</si>
  <si>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</si>
  <si>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</si>
  <si>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</si>
  <si>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</si>
  <si>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</si>
  <si>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</si>
  <si>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</si>
  <si>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</si>
  <si>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</si>
  <si>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</si>
  <si>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</si>
  <si>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</si>
  <si>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</si>
  <si>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</si>
  <si>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</si>
  <si>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</si>
  <si>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</si>
  <si>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</si>
  <si>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</si>
  <si>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</si>
  <si>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</si>
  <si>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</si>
  <si>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</si>
  <si>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</si>
  <si>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</si>
  <si>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</si>
  <si>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</si>
  <si>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</si>
  <si>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</si>
  <si>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</si>
  <si>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</si>
  <si>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</si>
  <si>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</si>
  <si>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</si>
  <si>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</si>
  <si>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</si>
  <si>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</si>
  <si>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</si>
  <si>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</si>
  <si>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</si>
  <si>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</si>
  <si>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</si>
  <si>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</si>
  <si>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</si>
  <si>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</si>
  <si>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</si>
  <si>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</si>
  <si>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</si>
  <si>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</si>
  <si>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</si>
  <si>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</si>
  <si>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</si>
  <si>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</si>
  <si>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</si>
  <si>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</si>
  <si>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</si>
  <si>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</si>
  <si>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</si>
  <si>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</si>
  <si>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</si>
  <si>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</si>
  <si>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</si>
  <si>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</si>
  <si>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</si>
  <si>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</si>
  <si>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</si>
  <si>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</si>
  <si>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</si>
  <si>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</si>
  <si>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</si>
  <si>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</si>
  <si>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</si>
  <si>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</si>
  <si>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</si>
  <si>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</si>
  <si>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</si>
  <si>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</si>
  <si>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</si>
  <si>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</si>
  <si>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</si>
  <si>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</si>
  <si>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</si>
  <si>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</si>
  <si>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</si>
  <si>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</si>
  <si>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</si>
  <si>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</si>
  <si>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</si>
  <si>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</si>
  <si>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</si>
  <si>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</si>
  <si>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</si>
  <si>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</si>
  <si>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</si>
  <si>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</si>
  <si>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</si>
  <si>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</si>
  <si>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</si>
  <si>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</si>
  <si>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</si>
  <si>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</si>
  <si>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</si>
  <si>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</si>
  <si>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</si>
  <si>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</si>
  <si>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</si>
  <si>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</si>
  <si>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</si>
  <si>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</si>
  <si>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</si>
  <si>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</si>
  <si>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</si>
  <si>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</si>
  <si>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</si>
  <si>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</si>
  <si>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</si>
  <si>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</si>
  <si>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</si>
  <si>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</si>
  <si>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</si>
  <si>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</si>
  <si>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</si>
  <si>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</si>
  <si>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</si>
  <si>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</si>
  <si>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</si>
  <si>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</si>
  <si>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</si>
  <si>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</si>
  <si>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</si>
  <si>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</si>
  <si>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</si>
  <si>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</si>
  <si>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</si>
  <si>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</si>
  <si>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</si>
  <si>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</si>
  <si>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</si>
  <si>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</si>
  <si>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</si>
  <si>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</si>
  <si>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</si>
  <si>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</si>
  <si>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</si>
  <si>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</si>
  <si>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</si>
  <si>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</si>
  <si>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</si>
  <si>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</si>
  <si>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</si>
  <si>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</si>
  <si>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</si>
  <si>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</si>
  <si>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</si>
  <si>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</si>
  <si>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</si>
  <si>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</si>
  <si>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</si>
  <si>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</si>
  <si>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</si>
  <si>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</si>
  <si>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</si>
  <si>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</si>
  <si>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</si>
  <si>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</si>
  <si>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</si>
  <si>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</si>
  <si>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</si>
  <si>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</si>
  <si>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</si>
  <si>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</si>
  <si>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</si>
  <si>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</si>
  <si>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</si>
  <si>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</si>
  <si>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</si>
  <si>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</si>
  <si>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</si>
  <si>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</si>
  <si>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</si>
  <si>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</si>
  <si>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</si>
  <si>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</si>
  <si>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</si>
  <si>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</si>
  <si>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</si>
  <si>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</si>
  <si>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</si>
  <si>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</si>
  <si>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</si>
  <si>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</si>
  <si>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</si>
  <si>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</si>
  <si>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</si>
  <si>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</si>
  <si>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</si>
  <si>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</si>
  <si>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</si>
  <si>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</si>
  <si>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</si>
  <si>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</si>
  <si>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</si>
  <si>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</si>
  <si>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</si>
  <si>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</si>
  <si>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</si>
  <si>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</si>
  <si>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</si>
  <si>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</si>
  <si>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</si>
  <si>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</si>
  <si>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</si>
  <si>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</si>
  <si>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</si>
  <si>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</si>
  <si>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</si>
  <si>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</si>
  <si>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</si>
  <si>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</si>
  <si>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</si>
  <si>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</si>
  <si>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</si>
  <si>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</si>
  <si>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</si>
  <si>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</si>
  <si>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</si>
  <si>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</si>
  <si>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</si>
  <si>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</si>
  <si>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</si>
  <si>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</si>
  <si>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</si>
  <si>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</si>
  <si>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</si>
  <si>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</si>
  <si>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</si>
  <si>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</si>
  <si>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</si>
  <si>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</si>
  <si>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</si>
  <si>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</si>
  <si>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</si>
  <si>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</si>
  <si>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</si>
  <si>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</si>
  <si>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</si>
  <si>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</si>
  <si>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</si>
  <si>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</si>
  <si>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</si>
  <si>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</si>
  <si>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</si>
  <si>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</si>
  <si>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</si>
  <si>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</si>
  <si>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</si>
  <si>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</si>
  <si>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</si>
  <si>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</si>
  <si>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</si>
  <si>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</si>
  <si>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</si>
  <si>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</si>
  <si>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</si>
  <si>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</si>
  <si>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</si>
  <si>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</si>
  <si>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</si>
  <si>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</si>
  <si>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</si>
  <si>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</si>
  <si>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</si>
  <si>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</si>
  <si>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</si>
  <si>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</si>
  <si>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</si>
  <si>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</si>
  <si>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</si>
  <si>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</si>
  <si>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</si>
  <si>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</si>
  <si>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</si>
  <si>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</si>
  <si>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</si>
  <si>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</si>
  <si>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</si>
  <si>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</si>
  <si>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</si>
  <si>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</si>
  <si>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</si>
  <si>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</si>
  <si>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</si>
  <si>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</si>
  <si>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</si>
  <si>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</si>
  <si>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</si>
  <si>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</si>
  <si>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</si>
  <si>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</si>
  <si>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</si>
  <si>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</si>
  <si>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</si>
  <si>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</si>
  <si>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</si>
  <si>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</si>
  <si>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</si>
  <si>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</si>
  <si>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</si>
  <si>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</si>
  <si>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</si>
  <si>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</si>
  <si>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</si>
  <si>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</si>
  <si>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</si>
  <si>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</si>
  <si>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</si>
  <si>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</si>
  <si>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</si>
  <si>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</si>
  <si>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</si>
  <si>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</si>
  <si>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</si>
  <si>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</si>
  <si>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</si>
  <si>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</si>
  <si>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</si>
  <si>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</si>
  <si>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</si>
  <si>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</si>
  <si>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</si>
  <si>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</si>
  <si>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</si>
  <si>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</si>
  <si>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</si>
  <si>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</si>
  <si>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</si>
  <si>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</si>
  <si>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</si>
  <si>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</si>
  <si>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</si>
  <si>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</si>
  <si>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</si>
  <si>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</si>
  <si>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</si>
  <si>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</si>
  <si>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</si>
  <si>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</si>
  <si>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</si>
  <si>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</si>
  <si>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</si>
  <si>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</si>
  <si>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</si>
  <si>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</si>
  <si>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</si>
  <si>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</si>
  <si>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</si>
  <si>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</si>
  <si>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</si>
  <si>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</si>
  <si>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</si>
  <si>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</si>
  <si>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</si>
  <si>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</si>
  <si>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</si>
  <si>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</si>
  <si>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</si>
  <si>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</si>
  <si>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</si>
  <si>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</si>
  <si>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</si>
  <si>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</si>
  <si>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</si>
  <si>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</si>
  <si>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</si>
  <si>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</si>
  <si>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</si>
  <si>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</si>
  <si>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</si>
  <si>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</si>
  <si>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</si>
  <si>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</si>
  <si>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</si>
  <si>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</si>
  <si>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</si>
  <si>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</si>
  <si>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</si>
  <si>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</si>
  <si>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</si>
  <si>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</si>
  <si>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</si>
  <si>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</si>
  <si>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</si>
  <si>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</si>
  <si>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</si>
  <si>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</si>
  <si>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</si>
  <si>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</si>
  <si>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</si>
  <si>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</si>
  <si>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</si>
  <si>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</si>
  <si>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</si>
  <si>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</si>
  <si>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</si>
  <si>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</si>
  <si>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</si>
  <si>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</si>
  <si>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</si>
  <si>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</si>
  <si>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</si>
  <si>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</si>
  <si>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</si>
  <si>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</si>
  <si>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</si>
  <si>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</si>
  <si>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</si>
  <si>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</si>
  <si>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</si>
  <si>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</si>
  <si>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</si>
  <si>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</si>
  <si>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</si>
  <si>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</si>
  <si>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</si>
  <si>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</si>
  <si>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</si>
  <si>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</si>
  <si>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</si>
  <si>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</si>
  <si>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</si>
  <si>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</si>
  <si>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</si>
  <si>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</si>
  <si>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</si>
  <si>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</si>
  <si>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</si>
  <si>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</si>
  <si>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</si>
  <si>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</si>
  <si>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</si>
  <si>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</si>
  <si>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</si>
  <si>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</si>
  <si>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</si>
  <si>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</si>
  <si>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</si>
  <si>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</si>
  <si>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</si>
  <si>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</si>
  <si>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</si>
  <si>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</si>
  <si>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</si>
  <si>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</si>
  <si>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</si>
  <si>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</si>
  <si>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</si>
  <si>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</si>
  <si>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</si>
  <si>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</si>
  <si>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</si>
  <si>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</si>
  <si>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</si>
  <si>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</si>
  <si>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</si>
  <si>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</si>
  <si>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</si>
  <si>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</si>
  <si>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</si>
  <si>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</si>
  <si>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</si>
  <si>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</si>
  <si>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</si>
  <si>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</si>
  <si>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</si>
  <si>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</si>
  <si>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</si>
  <si>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</si>
  <si>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</si>
  <si>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</si>
  <si>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</si>
  <si>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</si>
  <si>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</si>
  <si>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</si>
  <si>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</si>
  <si>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</si>
  <si>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</si>
  <si>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</si>
  <si>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</si>
  <si>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</si>
  <si>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</si>
  <si>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</si>
  <si>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</si>
  <si>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</si>
  <si>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</si>
  <si>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</si>
  <si>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</si>
  <si>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</si>
  <si>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</si>
  <si>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</si>
  <si>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</si>
  <si>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</si>
  <si>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</si>
  <si>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</si>
  <si>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</si>
  <si>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</si>
  <si>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</si>
  <si>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</si>
  <si>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</si>
  <si>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</si>
  <si>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</si>
  <si>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</si>
  <si>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</si>
  <si>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</si>
  <si>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</si>
  <si>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</si>
  <si>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</si>
  <si>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</si>
  <si>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</si>
  <si>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</si>
  <si>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</si>
  <si>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</si>
  <si>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</si>
  <si>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</si>
  <si>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</si>
  <si>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</si>
  <si>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</si>
  <si>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</si>
  <si>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</si>
  <si>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</si>
  <si>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</si>
  <si>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</si>
  <si>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</si>
  <si>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</si>
  <si>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</si>
  <si>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</si>
  <si>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</si>
  <si>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</si>
  <si>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</si>
  <si>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</si>
  <si>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</si>
  <si>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</si>
  <si>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</si>
  <si>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</si>
  <si>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</si>
  <si>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</si>
  <si>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</si>
  <si>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</si>
  <si>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</si>
  <si>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</si>
  <si>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</si>
  <si>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</si>
  <si>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</si>
  <si>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</si>
  <si>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</si>
  <si>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</si>
  <si>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</si>
  <si>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</si>
  <si>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</si>
  <si>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</si>
  <si>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</si>
  <si>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</si>
  <si>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</si>
  <si>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</si>
  <si>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</si>
  <si>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</si>
  <si>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</si>
  <si>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</si>
  <si>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</si>
  <si>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</si>
  <si>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</si>
  <si>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</si>
  <si>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</si>
  <si>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</si>
  <si>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</si>
  <si>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</si>
  <si>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</si>
  <si>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</si>
  <si>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</si>
  <si>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</si>
  <si>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</si>
  <si>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</si>
  <si>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</si>
  <si>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</si>
  <si>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</si>
  <si>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</si>
  <si>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</si>
  <si>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</si>
  <si>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</si>
  <si>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</si>
  <si>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</si>
  <si>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</si>
  <si>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</si>
  <si>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</si>
  <si>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</si>
  <si>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</si>
  <si>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</si>
  <si>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</si>
  <si>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</si>
  <si>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</si>
  <si>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</si>
  <si>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</si>
  <si>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</si>
  <si>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</si>
  <si>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</si>
  <si>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</si>
  <si>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</si>
  <si>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</si>
  <si>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</si>
  <si>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</si>
  <si>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</si>
  <si>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</si>
  <si>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</si>
  <si>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</si>
  <si>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</si>
  <si>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</si>
  <si>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</si>
  <si>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</si>
  <si>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</si>
  <si>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</si>
  <si>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</si>
  <si>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</si>
  <si>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</si>
  <si>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</si>
  <si>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</si>
  <si>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</si>
  <si>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</si>
  <si>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</si>
  <si>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</si>
  <si>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</si>
  <si>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</si>
  <si>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</si>
  <si>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</si>
  <si>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</si>
  <si>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</si>
  <si>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</si>
  <si>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</si>
  <si>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</si>
  <si>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</si>
  <si>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</si>
  <si>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</si>
  <si>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</si>
  <si>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</si>
  <si>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</si>
  <si>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</si>
  <si>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</si>
  <si>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</si>
  <si>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</si>
  <si>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</si>
  <si>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</si>
  <si>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</si>
  <si>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</si>
  <si>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</si>
  <si>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</si>
  <si>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</si>
  <si>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</si>
  <si>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</si>
  <si>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</si>
  <si>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</si>
  <si>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</si>
  <si>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</si>
  <si>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</si>
  <si>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</si>
  <si>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</si>
  <si>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</si>
  <si>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</si>
  <si>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</si>
  <si>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</si>
  <si>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</si>
  <si>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</si>
  <si>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</si>
  <si>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</si>
  <si>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</si>
  <si>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</si>
  <si>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</si>
  <si>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</si>
  <si>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</si>
  <si>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</si>
  <si>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</si>
  <si>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</si>
  <si>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</si>
  <si>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</si>
  <si>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</si>
  <si>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</si>
  <si>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</si>
  <si>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</si>
  <si>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</si>
  <si>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</si>
  <si>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</si>
  <si>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</si>
  <si>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</si>
  <si>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</si>
  <si>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</si>
  <si>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</si>
  <si>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</si>
  <si>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</si>
  <si>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</si>
  <si>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</si>
  <si>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</si>
  <si>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</si>
  <si>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</si>
  <si>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</si>
  <si>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</si>
  <si>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</si>
  <si>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</si>
  <si>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</si>
  <si>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</si>
  <si>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</si>
  <si>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</si>
  <si>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</si>
  <si>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</si>
  <si>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</si>
  <si>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</si>
  <si>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</si>
  <si>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</si>
  <si>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</si>
  <si>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</si>
  <si>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</si>
  <si>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</si>
  <si>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</si>
  <si>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</si>
  <si>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</si>
  <si>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</si>
  <si>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</si>
  <si>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</si>
  <si>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</si>
  <si>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</si>
  <si>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</si>
  <si>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</si>
  <si>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</si>
  <si>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</si>
  <si>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</si>
  <si>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</si>
  <si>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</si>
  <si>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</si>
  <si>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</si>
  <si>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</si>
  <si>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</si>
  <si>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</si>
  <si>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</si>
  <si>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</si>
  <si>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</si>
  <si>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</si>
  <si>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</si>
  <si>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</si>
  <si>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</si>
  <si>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</si>
  <si>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</si>
  <si>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</si>
  <si>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</si>
  <si>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</si>
  <si>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</si>
  <si>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</si>
  <si>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</si>
  <si>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</si>
  <si>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</si>
  <si>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</si>
  <si>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</si>
  <si>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</si>
  <si>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</si>
  <si>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</si>
  <si>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</si>
  <si>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</si>
  <si>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</si>
  <si>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</si>
  <si>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</si>
  <si>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</si>
  <si>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</si>
  <si>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</si>
  <si>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</si>
  <si>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</si>
  <si>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</si>
  <si>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</si>
  <si>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</si>
  <si>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</si>
  <si>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</si>
  <si>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</si>
  <si>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</si>
  <si>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</si>
  <si>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</si>
  <si>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</si>
  <si>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</si>
  <si>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</si>
  <si>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</si>
  <si>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</si>
  <si>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</si>
  <si>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</si>
  <si>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</si>
  <si>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</si>
  <si>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</si>
  <si>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</si>
  <si>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</si>
  <si>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</si>
  <si>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</si>
  <si>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</si>
  <si>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</si>
  <si>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</si>
  <si>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</si>
  <si>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</si>
  <si>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</si>
  <si>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</si>
  <si>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</si>
  <si>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</si>
  <si>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</si>
  <si>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</si>
  <si>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</si>
  <si>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</si>
  <si>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</si>
  <si>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</si>
  <si>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</si>
  <si>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</si>
  <si>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</si>
  <si>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</si>
  <si>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</si>
  <si>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</si>
  <si>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</si>
  <si>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</si>
  <si>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</si>
  <si>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</si>
  <si>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</si>
  <si>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</si>
  <si>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</si>
  <si>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</si>
  <si>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</si>
  <si>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</si>
  <si>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</si>
  <si>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</si>
  <si>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</si>
  <si>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</si>
  <si>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</si>
  <si>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</si>
  <si>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</si>
  <si>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</si>
  <si>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</si>
  <si>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</si>
  <si>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</si>
  <si>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</si>
  <si>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</si>
  <si>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</si>
  <si>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</si>
  <si>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</si>
  <si>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</si>
  <si>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</si>
  <si>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</si>
  <si>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</si>
  <si>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</si>
  <si>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</si>
  <si>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</si>
  <si>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</si>
  <si>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</si>
  <si>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</si>
  <si>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</si>
  <si>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</si>
  <si>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</si>
  <si>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</si>
  <si>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</si>
  <si>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</si>
  <si>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</si>
  <si>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</si>
  <si>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</si>
  <si>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</si>
  <si>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</si>
  <si>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</si>
  <si>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</si>
  <si>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</si>
  <si>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</si>
  <si>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</si>
  <si>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</si>
  <si>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</si>
  <si>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</si>
  <si>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</si>
  <si>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</si>
  <si>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</si>
  <si>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</si>
  <si>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</si>
  <si>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</si>
  <si>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</si>
  <si>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</si>
  <si>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</si>
  <si>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</si>
  <si>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</si>
  <si>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</si>
  <si>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</si>
  <si>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</si>
  <si>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</si>
  <si>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</si>
  <si>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</si>
  <si>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</si>
  <si>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</si>
  <si>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</si>
  <si>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</si>
  <si>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</si>
  <si>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</si>
  <si>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</si>
  <si>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</si>
  <si>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</si>
  <si>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</si>
  <si>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</si>
  <si>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</si>
  <si>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</si>
  <si>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</si>
  <si>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</si>
  <si>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</si>
  <si>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</si>
  <si>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</si>
  <si>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</si>
  <si>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</si>
  <si>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</si>
  <si>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</si>
  <si>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</si>
  <si>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</si>
  <si>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</si>
  <si>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</si>
  <si>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</si>
  <si>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</si>
  <si>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</si>
  <si>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</si>
  <si>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</si>
  <si>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</si>
  <si>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</si>
  <si>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</si>
  <si>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</si>
  <si>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</si>
  <si>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</si>
  <si>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</si>
  <si>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</si>
  <si>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</si>
  <si>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</si>
  <si>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</si>
  <si>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</si>
  <si>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</si>
  <si>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</si>
  <si>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</si>
  <si>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</si>
  <si>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</si>
  <si>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</si>
  <si>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</si>
  <si>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</si>
  <si>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</si>
  <si>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</si>
  <si>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</si>
  <si>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</si>
  <si>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</si>
  <si>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</si>
  <si>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</si>
  <si>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</si>
  <si>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</si>
  <si>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</si>
  <si>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</si>
  <si>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</si>
  <si>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</si>
  <si>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</si>
  <si>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</si>
  <si>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</si>
  <si>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</si>
  <si>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</si>
  <si>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</si>
  <si>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</si>
  <si>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</si>
  <si>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</si>
  <si>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</si>
  <si>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</si>
  <si>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</si>
  <si>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</si>
  <si>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</si>
  <si>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</si>
  <si>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</si>
  <si>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</si>
  <si>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</si>
  <si>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</si>
  <si>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</si>
  <si>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</si>
  <si>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</si>
  <si>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</si>
  <si>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</si>
  <si>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</si>
  <si>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</si>
  <si>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</si>
  <si>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</si>
  <si>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</si>
  <si>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</si>
  <si>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</si>
  <si>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</si>
  <si>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</si>
  <si>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</si>
  <si>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</si>
  <si>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</si>
  <si>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</si>
  <si>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</si>
  <si>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</si>
  <si>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</si>
  <si>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</si>
  <si>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</si>
  <si>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</si>
  <si>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</si>
  <si>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</si>
  <si>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</si>
  <si>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</si>
  <si>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</si>
  <si>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</si>
  <si>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</si>
  <si>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</si>
  <si>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</si>
  <si>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</si>
  <si>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</si>
  <si>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</si>
  <si>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</si>
  <si>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</si>
  <si>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</si>
  <si>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</si>
  <si>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</si>
  <si>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</si>
  <si>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</si>
  <si>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</si>
  <si>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</si>
  <si>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</si>
  <si>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</si>
  <si>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</si>
  <si>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</si>
  <si>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</si>
  <si>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</si>
  <si>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</si>
  <si>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</si>
  <si>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</si>
  <si>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</si>
  <si>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</si>
  <si>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</si>
  <si>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</si>
  <si>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</si>
  <si>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</si>
  <si>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</si>
  <si>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</si>
  <si>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</si>
  <si>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</si>
  <si>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</si>
  <si>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</si>
  <si>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</si>
  <si>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</si>
  <si>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</si>
  <si>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</si>
  <si>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</si>
  <si>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</si>
  <si>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</si>
  <si>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</si>
  <si>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</si>
  <si>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</si>
  <si>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</si>
  <si>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</si>
  <si>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</si>
  <si>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</si>
  <si>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</si>
  <si>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</si>
  <si>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</si>
  <si>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</si>
  <si>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</si>
  <si>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</si>
  <si>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</si>
  <si>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</si>
  <si>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</si>
  <si>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</si>
  <si>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</si>
  <si>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</si>
  <si>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</si>
  <si>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</si>
  <si>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</si>
  <si>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</si>
  <si>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</si>
  <si>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</si>
  <si>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</si>
  <si>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</si>
  <si>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</si>
  <si>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</si>
  <si>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</si>
  <si>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</si>
  <si>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</si>
  <si>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</si>
  <si>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</si>
  <si>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</si>
  <si>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</si>
  <si>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</si>
  <si>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</si>
  <si>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</si>
  <si>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</si>
  <si>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</si>
  <si>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</si>
  <si>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</si>
  <si>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</si>
  <si>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</si>
  <si>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</si>
  <si>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</si>
  <si>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</si>
  <si>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</si>
  <si>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</si>
  <si>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</si>
  <si>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</si>
  <si>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</si>
  <si>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</si>
  <si>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</si>
  <si>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</si>
  <si>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</si>
  <si>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</si>
  <si>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</si>
  <si>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</si>
  <si>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</si>
  <si>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</si>
  <si>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</si>
  <si>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</si>
  <si>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</si>
  <si>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</si>
  <si>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</si>
  <si>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</si>
  <si>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</si>
  <si>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</si>
  <si>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</si>
  <si>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</si>
  <si>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</si>
  <si>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</si>
  <si>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</si>
  <si>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</si>
  <si>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</si>
  <si>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</si>
  <si>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</si>
  <si>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</si>
  <si>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</si>
  <si>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</si>
  <si>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</si>
  <si>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</si>
  <si>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</si>
  <si>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</si>
  <si>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</si>
  <si>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</si>
  <si>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</si>
  <si>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</si>
  <si>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</si>
  <si>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</si>
  <si>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</si>
  <si>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</si>
  <si>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</si>
  <si>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</si>
  <si>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</si>
  <si>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</si>
  <si>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</si>
  <si>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</si>
  <si>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</si>
  <si>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</si>
  <si>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</si>
  <si>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</si>
  <si>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</si>
  <si>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</si>
  <si>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</si>
  <si>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</si>
  <si>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</si>
  <si>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</si>
  <si>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</si>
  <si>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</si>
  <si>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</si>
  <si>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</si>
  <si>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</si>
  <si>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</si>
  <si>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</si>
  <si>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</si>
  <si>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</si>
  <si>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</si>
  <si>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</si>
  <si>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</si>
  <si>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</si>
  <si>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</si>
  <si>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</si>
  <si>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</si>
  <si>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</si>
  <si>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</si>
  <si>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</si>
  <si>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</si>
  <si>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</si>
  <si>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</si>
  <si>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</si>
  <si>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</si>
  <si>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</si>
  <si>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</si>
  <si>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</si>
  <si>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</si>
  <si>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</si>
  <si>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</si>
  <si>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</si>
  <si>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</si>
  <si>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</si>
  <si>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</si>
  <si>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</si>
  <si>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</si>
  <si>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</si>
  <si>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</si>
  <si>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</si>
  <si>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</si>
  <si>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</si>
  <si>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</si>
  <si>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</si>
  <si>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</si>
  <si>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</si>
  <si>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</si>
  <si>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</si>
  <si>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</si>
  <si>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</si>
  <si>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</si>
  <si>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</si>
  <si>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</si>
  <si>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</si>
  <si>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</si>
  <si>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</si>
  <si>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</si>
  <si>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</si>
  <si>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</si>
  <si>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</si>
  <si>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</si>
  <si>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</si>
  <si>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</si>
  <si>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</si>
  <si>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</si>
  <si>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</si>
  <si>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</si>
  <si>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</si>
  <si>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</si>
  <si>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</si>
  <si>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</si>
  <si>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</si>
  <si>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</si>
  <si>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</si>
  <si>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</si>
  <si>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</si>
  <si>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</si>
  <si>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</si>
  <si>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</si>
  <si>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</si>
  <si>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</si>
  <si>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</si>
  <si>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</si>
  <si>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</si>
  <si>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</si>
  <si>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</si>
  <si>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</si>
  <si>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</si>
  <si>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</si>
  <si>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</si>
  <si>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</si>
  <si>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</si>
  <si>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</si>
  <si>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</si>
  <si>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</si>
  <si>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</si>
  <si>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</si>
  <si>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</si>
  <si>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</si>
  <si>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</si>
  <si>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</si>
  <si>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</si>
  <si>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</si>
  <si>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</si>
  <si>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</si>
  <si>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</si>
  <si>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</si>
  <si>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</si>
  <si>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</si>
  <si>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</si>
  <si>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</si>
  <si>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</si>
  <si>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</si>
  <si>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</si>
  <si>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</si>
  <si>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</si>
  <si>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</si>
  <si>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</si>
  <si>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</si>
  <si>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</si>
  <si>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</si>
  <si>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</si>
  <si>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</si>
  <si>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</si>
  <si>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</si>
  <si>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</si>
  <si>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</si>
  <si>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</si>
  <si>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</si>
  <si>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</si>
  <si>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</si>
  <si>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</si>
  <si>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</si>
  <si>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</si>
  <si>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</si>
  <si>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</si>
  <si>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</si>
  <si>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</si>
  <si>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</si>
  <si>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</si>
  <si>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</si>
  <si>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</si>
  <si>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</si>
  <si>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</si>
  <si>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</si>
  <si>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</si>
  <si>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</si>
  <si>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</si>
  <si>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</si>
  <si>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</si>
  <si>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</si>
  <si>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</si>
  <si>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</si>
  <si>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</si>
  <si>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</si>
  <si>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</si>
  <si>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</si>
  <si>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</si>
  <si>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</si>
  <si>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</si>
  <si>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</si>
  <si>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</si>
  <si>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</si>
  <si>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</si>
  <si>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</si>
  <si>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</si>
  <si>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</si>
  <si>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</si>
  <si>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</si>
  <si>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</si>
  <si>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</si>
  <si>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</si>
  <si>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</si>
  <si>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</si>
  <si>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</si>
  <si>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</si>
  <si>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</si>
  <si>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</si>
  <si>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</si>
  <si>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</si>
  <si>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</si>
  <si>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</si>
  <si>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</si>
  <si>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</si>
  <si>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</si>
  <si>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</si>
  <si>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</si>
  <si>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</si>
  <si>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</si>
  <si>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</si>
  <si>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</si>
  <si>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</si>
  <si>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</si>
  <si>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</si>
  <si>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</si>
  <si>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</si>
  <si>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</si>
  <si>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</si>
  <si>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</si>
  <si>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</si>
  <si>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</si>
  <si>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</si>
  <si>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</si>
  <si>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</si>
  <si>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</si>
  <si>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</si>
  <si>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</si>
  <si>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</si>
  <si>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</si>
  <si>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</si>
  <si>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</si>
  <si>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</si>
  <si>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</si>
  <si>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</si>
  <si>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</si>
  <si>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</si>
  <si>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</si>
  <si>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</si>
  <si>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</si>
  <si>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</si>
  <si>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</si>
  <si>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</si>
  <si>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</si>
  <si>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</si>
  <si>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</si>
  <si>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</si>
  <si>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</si>
  <si>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</si>
  <si>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</si>
  <si>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</si>
  <si>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</si>
  <si>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</si>
  <si>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</si>
  <si>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</si>
  <si>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</si>
  <si>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</si>
  <si>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</si>
  <si>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</si>
  <si>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</si>
  <si>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</si>
  <si>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</si>
  <si>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</si>
  <si>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</si>
  <si>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</si>
  <si>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</si>
  <si>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</si>
  <si>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</si>
  <si>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</si>
  <si>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</si>
  <si>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</si>
  <si>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</si>
  <si>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</si>
  <si>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</si>
  <si>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</si>
  <si>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</si>
  <si>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</si>
  <si>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</si>
  <si>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</si>
  <si>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</si>
  <si>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</si>
  <si>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</si>
  <si>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</si>
  <si>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</si>
  <si>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</si>
  <si>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</si>
  <si>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</si>
  <si>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</si>
  <si>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</si>
  <si>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</si>
  <si>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</si>
  <si>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</si>
  <si>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</si>
  <si>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</si>
  <si>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</si>
  <si>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</si>
  <si>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</si>
  <si>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</si>
  <si>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</si>
  <si>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</si>
  <si>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</si>
  <si>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</si>
  <si>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</si>
  <si>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</si>
  <si>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</si>
  <si>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</si>
  <si>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</si>
  <si>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</si>
  <si>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</si>
  <si>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</si>
  <si>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</si>
  <si>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</si>
  <si>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</si>
  <si>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</si>
  <si>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</si>
  <si>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</si>
  <si>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</si>
  <si>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</si>
  <si>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</si>
  <si>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</si>
  <si>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</si>
  <si>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</si>
  <si>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</si>
  <si>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</si>
  <si>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</si>
  <si>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</si>
  <si>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</si>
  <si>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</si>
  <si>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</si>
  <si>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</si>
  <si>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</si>
  <si>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</si>
  <si>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</si>
  <si>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</si>
  <si>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</si>
  <si>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</si>
  <si>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</si>
  <si>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</si>
  <si>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</si>
  <si>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</si>
  <si>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</si>
  <si>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</si>
  <si>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</si>
  <si>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</si>
  <si>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</si>
  <si>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</si>
  <si>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</si>
  <si>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</si>
  <si>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</si>
  <si>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</si>
  <si>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</si>
  <si>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</si>
  <si>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</si>
  <si>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</si>
  <si>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</si>
  <si>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</si>
  <si>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</si>
  <si>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</si>
  <si>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</si>
  <si>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</si>
  <si>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</si>
  <si>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</si>
  <si>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</si>
  <si>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</si>
  <si>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</si>
  <si>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</si>
  <si>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</si>
  <si>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</si>
  <si>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</si>
  <si>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</si>
  <si>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</si>
  <si>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</si>
  <si>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</si>
  <si>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</si>
  <si>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</si>
  <si>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</si>
  <si>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</si>
  <si>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</si>
  <si>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</si>
  <si>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</si>
  <si>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</si>
  <si>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</si>
  <si>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</si>
  <si>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</si>
  <si>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</si>
  <si>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</si>
  <si>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</si>
  <si>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</si>
  <si>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</si>
  <si>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</si>
  <si>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</si>
  <si>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</si>
  <si>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</si>
  <si>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</si>
  <si>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</si>
  <si>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</si>
  <si>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</si>
  <si>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</si>
  <si>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</si>
  <si>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</si>
  <si>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</si>
  <si>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</si>
  <si>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</si>
  <si>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</si>
  <si>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</si>
  <si>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</si>
  <si>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</si>
  <si>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</si>
  <si>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</si>
  <si>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</si>
  <si>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</si>
  <si>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</si>
  <si>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</si>
  <si>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</si>
  <si>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</si>
  <si>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</si>
  <si>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</si>
  <si>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</si>
  <si>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</si>
  <si>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</si>
  <si>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</si>
  <si>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</si>
  <si>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</si>
  <si>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</si>
  <si>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</si>
  <si>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</si>
  <si>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</si>
  <si>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</si>
  <si>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</si>
  <si>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</si>
  <si>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</si>
  <si>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</si>
  <si>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</si>
  <si>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</si>
  <si>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</si>
  <si>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</si>
  <si>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</si>
  <si>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</si>
  <si>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</si>
  <si>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</si>
  <si>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</si>
  <si>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</si>
  <si>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</si>
  <si>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</si>
  <si>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</si>
  <si>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</si>
  <si>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</si>
  <si>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</si>
  <si>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</si>
  <si>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</si>
  <si>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</si>
  <si>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</si>
  <si>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</si>
  <si>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</si>
  <si>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</si>
  <si>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</si>
  <si>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</si>
  <si>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</si>
  <si>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</si>
  <si>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</si>
  <si>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</si>
  <si>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</si>
  <si>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</si>
  <si>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</si>
  <si>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</si>
  <si>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</si>
  <si>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</si>
  <si>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</si>
  <si>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</si>
  <si>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</si>
  <si>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</si>
  <si>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</si>
  <si>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</si>
  <si>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</si>
  <si>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</si>
  <si>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</si>
  <si>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</si>
  <si>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</si>
  <si>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</si>
  <si>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</si>
  <si>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</si>
  <si>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</si>
  <si>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</si>
  <si>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</si>
  <si>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</si>
  <si>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</si>
  <si>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</si>
  <si>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</si>
  <si>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</si>
  <si>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</si>
  <si>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</si>
  <si>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</si>
  <si>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</si>
  <si>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</si>
  <si>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</si>
  <si>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</si>
  <si>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</si>
  <si>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</si>
  <si>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</si>
  <si>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</si>
  <si>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</si>
  <si>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</si>
  <si>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</si>
  <si>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</si>
  <si>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</si>
  <si>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</si>
  <si>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</si>
  <si>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</si>
  <si>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</si>
  <si>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</si>
  <si>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</si>
  <si>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</si>
  <si>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</si>
  <si>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</si>
  <si>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</si>
  <si>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</si>
  <si>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</si>
  <si>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</si>
  <si>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</si>
  <si>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</si>
  <si>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</si>
  <si>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</si>
  <si>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</si>
  <si>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</si>
  <si>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</si>
  <si>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</si>
  <si>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</si>
  <si>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</si>
  <si>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</si>
  <si>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</si>
  <si>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</si>
  <si>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</si>
  <si>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</si>
  <si>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</si>
  <si>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</si>
  <si>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</si>
  <si>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</si>
  <si>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</si>
  <si>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</si>
  <si>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</si>
  <si>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</si>
  <si>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</si>
  <si>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</si>
  <si>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</si>
  <si>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</si>
  <si>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</si>
  <si>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</si>
  <si>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</si>
  <si>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</si>
  <si>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</si>
  <si>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</si>
  <si>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</si>
  <si>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</si>
  <si>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</si>
  <si>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</si>
  <si>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</si>
  <si>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</si>
  <si>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</si>
  <si>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</si>
  <si>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</si>
  <si>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</si>
  <si>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</si>
  <si>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</si>
  <si>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</si>
  <si>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</si>
  <si>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</si>
  <si>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</si>
  <si>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</si>
  <si>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</si>
  <si>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</si>
  <si>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</si>
  <si>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</si>
  <si>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</si>
  <si>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</si>
  <si>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</si>
  <si>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</si>
  <si>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</si>
  <si>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</si>
  <si>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</si>
  <si>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</si>
  <si>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</si>
  <si>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</si>
  <si>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</si>
  <si>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</si>
  <si>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</si>
  <si>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</si>
  <si>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</si>
  <si>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</si>
  <si>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</si>
  <si>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</si>
  <si>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</si>
  <si>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</si>
  <si>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</si>
  <si>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</si>
  <si>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</si>
  <si>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</si>
  <si>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</si>
  <si>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</si>
  <si>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</si>
  <si>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</si>
  <si>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</si>
  <si>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</si>
  <si>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</si>
  <si>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</si>
  <si>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</si>
  <si>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</si>
  <si>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</si>
  <si>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</si>
  <si>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</si>
  <si>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</si>
  <si>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</si>
  <si>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</si>
  <si>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</si>
  <si>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</si>
  <si>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</si>
  <si>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</si>
  <si>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</si>
  <si>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</si>
  <si>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</si>
  <si>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</si>
  <si>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</si>
  <si>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</si>
  <si>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</si>
  <si>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</si>
  <si>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</si>
  <si>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</si>
  <si>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</si>
  <si>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</si>
  <si>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</si>
  <si>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</si>
  <si>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</si>
  <si>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</si>
  <si>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</si>
  <si>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</si>
  <si>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</si>
  <si>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</si>
  <si>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</si>
  <si>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</si>
  <si>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</si>
  <si>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</si>
  <si>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</si>
  <si>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</si>
  <si>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</si>
  <si>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</si>
  <si>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</si>
  <si>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</si>
  <si>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</si>
  <si>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</si>
  <si>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</si>
  <si>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</si>
  <si>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</si>
  <si>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</si>
  <si>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</si>
  <si>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</si>
  <si>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</si>
  <si>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</si>
  <si>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</si>
  <si>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</si>
  <si>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</si>
  <si>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</si>
  <si>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</si>
  <si>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</si>
  <si>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</si>
  <si>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</si>
  <si>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</si>
  <si>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</si>
  <si>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</si>
  <si>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</si>
  <si>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</si>
  <si>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</si>
  <si>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</si>
  <si>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</si>
  <si>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</si>
  <si>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</si>
  <si>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</si>
  <si>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</si>
  <si>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</si>
  <si>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</si>
  <si>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</si>
  <si>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</si>
  <si>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</si>
  <si>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</si>
  <si>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</si>
  <si>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</si>
  <si>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</si>
  <si>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</si>
  <si>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</si>
  <si>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</si>
  <si>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</si>
  <si>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</si>
  <si>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</si>
  <si>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</si>
  <si>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</si>
  <si>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</si>
  <si>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</si>
  <si>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</si>
  <si>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</si>
  <si>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</si>
  <si>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</si>
  <si>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</si>
  <si>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</si>
  <si>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</si>
  <si>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</si>
  <si>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</si>
  <si>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</si>
  <si>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</si>
  <si>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</si>
  <si>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</si>
  <si>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</si>
  <si>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</si>
  <si>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</si>
  <si>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</si>
  <si>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</si>
  <si>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</si>
  <si>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</si>
  <si>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</si>
  <si>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</si>
  <si>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</si>
  <si>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</si>
  <si>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</si>
  <si>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</si>
  <si>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</si>
  <si>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</si>
  <si>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</si>
  <si>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</si>
  <si>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</si>
  <si>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</si>
  <si>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</si>
  <si>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</si>
  <si>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</si>
  <si>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</si>
  <si>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</si>
  <si>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</si>
  <si>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</si>
  <si>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</si>
  <si>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</si>
  <si>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</si>
  <si>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</si>
  <si>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</si>
  <si>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</si>
  <si>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</si>
  <si>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</si>
  <si>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</si>
  <si>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</si>
  <si>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</si>
  <si>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</si>
  <si>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</si>
  <si>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</si>
  <si>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</si>
  <si>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</si>
  <si>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</si>
  <si>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</si>
  <si>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</si>
  <si>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</si>
  <si>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</si>
  <si>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</si>
  <si>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</si>
  <si>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</si>
  <si>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</si>
  <si>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</si>
  <si>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</si>
  <si>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</si>
  <si>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</si>
  <si>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</si>
  <si>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</si>
  <si>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</si>
  <si>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</si>
  <si>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</si>
  <si>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</si>
  <si>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</si>
  <si>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</si>
  <si>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</si>
  <si>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</si>
  <si>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</si>
  <si>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</si>
  <si>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</si>
  <si>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</si>
  <si>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</si>
  <si>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</si>
  <si>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</si>
  <si>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</si>
  <si>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</si>
  <si>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</si>
  <si>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</si>
  <si>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</si>
  <si>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</si>
  <si>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</si>
  <si>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</si>
  <si>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</si>
  <si>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</si>
  <si>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</si>
  <si>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</si>
  <si>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</si>
  <si>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</si>
  <si>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</si>
  <si>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</si>
  <si>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</si>
  <si>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</si>
  <si>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</si>
  <si>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</si>
  <si>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</si>
  <si>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</si>
  <si>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</si>
  <si>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</si>
  <si>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</si>
  <si>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</si>
  <si>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</si>
  <si>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</si>
  <si>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</si>
  <si>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</si>
  <si>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</si>
  <si>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</si>
  <si>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</si>
  <si>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</si>
  <si>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</si>
  <si>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</si>
  <si>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</si>
  <si>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</si>
  <si>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</si>
  <si>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</si>
  <si>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</si>
  <si>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</si>
  <si>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</si>
  <si>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</si>
  <si>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</si>
  <si>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</si>
  <si>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</si>
  <si>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</si>
  <si>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</si>
  <si>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</si>
  <si>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</si>
  <si>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</si>
  <si>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</si>
  <si>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</si>
  <si>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</si>
  <si>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</si>
  <si>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</si>
  <si>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</si>
  <si>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</si>
  <si>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</si>
  <si>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</si>
  <si>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</si>
  <si>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</si>
  <si>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</si>
  <si>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</si>
  <si>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</si>
  <si>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</si>
  <si>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</si>
  <si>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</si>
  <si>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</si>
  <si>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</si>
  <si>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</si>
  <si>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</si>
  <si>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</si>
  <si>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</si>
  <si>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</si>
  <si>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</si>
  <si>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</si>
  <si>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</si>
  <si>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</si>
  <si>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</si>
  <si>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</si>
  <si>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</si>
  <si>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</si>
  <si>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</si>
  <si>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</si>
  <si>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</si>
  <si>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</si>
  <si>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</si>
  <si>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</si>
  <si>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</si>
  <si>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</si>
  <si>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</si>
  <si>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</si>
  <si>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</si>
  <si>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</si>
  <si>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</si>
  <si>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</si>
  <si>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</si>
  <si>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</si>
  <si>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</si>
  <si>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</si>
  <si>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</si>
  <si>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</si>
  <si>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</si>
  <si>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</si>
  <si>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</si>
  <si>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</si>
  <si>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</si>
  <si>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</si>
  <si>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</si>
  <si>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</si>
  <si>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</si>
  <si>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</si>
  <si>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</si>
  <si>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</si>
  <si>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</si>
  <si>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</si>
  <si>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</si>
  <si>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</si>
  <si>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</si>
  <si>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</si>
  <si>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</si>
  <si>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</si>
  <si>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</si>
  <si>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</si>
  <si>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</si>
  <si>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</si>
  <si>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</si>
  <si>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</si>
  <si>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</si>
  <si>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</si>
  <si>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</si>
  <si>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</si>
  <si>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</si>
  <si>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</si>
  <si>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</si>
  <si>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</si>
  <si>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</si>
  <si>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</si>
  <si>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</si>
  <si>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</si>
  <si>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</si>
  <si>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</si>
  <si>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</si>
  <si>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</si>
  <si>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</si>
  <si>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</si>
  <si>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</si>
  <si>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</si>
  <si>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</si>
  <si>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</si>
  <si>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</si>
  <si>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</si>
  <si>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</si>
  <si>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</si>
  <si>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</si>
  <si>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</si>
  <si>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</si>
  <si>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</si>
  <si>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</si>
  <si>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</si>
  <si>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</si>
  <si>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</si>
  <si>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</si>
  <si>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</si>
  <si>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</si>
  <si>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</si>
  <si>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</si>
  <si>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</si>
  <si>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</si>
  <si>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</si>
  <si>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</si>
  <si>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</si>
  <si>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</si>
  <si>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</si>
  <si>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</si>
  <si>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</si>
  <si>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</si>
  <si>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</si>
  <si>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</si>
  <si>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</si>
  <si>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</si>
  <si>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</si>
  <si>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</si>
  <si>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</si>
  <si>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</si>
  <si>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</si>
  <si>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</si>
  <si>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</si>
  <si>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</si>
  <si>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</si>
  <si>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</si>
  <si>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</si>
  <si>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</si>
  <si>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</si>
  <si>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</si>
  <si>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</si>
  <si>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</si>
  <si>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</si>
  <si>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</si>
  <si>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</si>
  <si>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</si>
  <si>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</si>
  <si>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</si>
  <si>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</si>
  <si>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</si>
  <si>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</si>
  <si>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</si>
  <si>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</si>
  <si>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</si>
  <si>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</si>
  <si>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</si>
  <si>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</si>
  <si>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</si>
  <si>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</si>
  <si>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</si>
  <si>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</si>
  <si>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</si>
  <si>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</si>
  <si>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</si>
  <si>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</si>
  <si>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</si>
  <si>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</si>
  <si>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</si>
  <si>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</si>
  <si>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</si>
  <si>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</si>
  <si>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</si>
  <si>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</si>
  <si>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</si>
  <si>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</si>
  <si>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</si>
  <si>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</si>
  <si>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</si>
  <si>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</si>
  <si>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</si>
  <si>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</si>
  <si>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</si>
  <si>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</si>
  <si>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</si>
  <si>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</si>
  <si>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</si>
  <si>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</si>
  <si>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</si>
  <si>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</si>
  <si>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</si>
  <si>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</si>
  <si>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</si>
  <si>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</si>
  <si>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</si>
  <si>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</si>
  <si>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</si>
  <si>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</si>
  <si>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</si>
  <si>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</si>
  <si>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</si>
  <si>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</si>
  <si>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</si>
  <si>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</si>
  <si>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</si>
  <si>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</si>
  <si>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</si>
  <si>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</si>
  <si>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</si>
  <si>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</si>
  <si>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</si>
  <si>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</si>
  <si>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</si>
  <si>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</si>
  <si>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</si>
  <si>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</si>
  <si>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</si>
  <si>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</si>
  <si>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</si>
  <si>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</si>
  <si>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</si>
  <si>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</si>
  <si>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</si>
  <si>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</si>
  <si>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</si>
  <si>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</si>
  <si>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</si>
  <si>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</si>
  <si>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</si>
  <si>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</si>
  <si>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</si>
  <si>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</si>
  <si>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</si>
  <si>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</si>
  <si>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</si>
  <si>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</si>
  <si>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</si>
  <si>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</si>
  <si>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</si>
  <si>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</si>
  <si>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</si>
  <si>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</si>
  <si>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</si>
  <si>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</si>
  <si>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</si>
  <si>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</si>
  <si>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</si>
  <si>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</si>
  <si>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</si>
  <si>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</si>
  <si>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</si>
  <si>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</si>
  <si>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</si>
  <si>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</si>
  <si>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</si>
  <si>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</si>
  <si>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</si>
  <si>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</si>
  <si>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</si>
  <si>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</si>
  <si>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</si>
  <si>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</si>
  <si>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</si>
  <si>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</si>
  <si>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</si>
  <si>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</si>
  <si>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</si>
  <si>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</si>
  <si>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</si>
  <si>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</si>
  <si>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</si>
  <si>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</si>
  <si>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</si>
  <si>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</si>
  <si>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</si>
  <si>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</si>
  <si>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</si>
  <si>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</si>
  <si>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</si>
  <si>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</si>
  <si>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</si>
  <si>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</si>
  <si>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</si>
  <si>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</si>
  <si>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</si>
  <si>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</si>
  <si>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</si>
  <si>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</si>
  <si>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</si>
  <si>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</si>
  <si>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</si>
  <si>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</si>
  <si>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</si>
  <si>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</si>
  <si>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</si>
  <si>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</si>
  <si>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</si>
  <si>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</si>
  <si>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</si>
  <si>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</si>
  <si>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</si>
  <si>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</si>
  <si>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</si>
  <si>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</si>
  <si>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</si>
  <si>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</si>
  <si>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</si>
  <si>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</si>
  <si>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</si>
  <si>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</si>
  <si>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</si>
  <si>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</si>
  <si>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</si>
  <si>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</si>
  <si>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</si>
  <si>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</si>
  <si>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</si>
  <si>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</si>
  <si>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</si>
  <si>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</si>
  <si>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</si>
  <si>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</si>
  <si>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</si>
  <si>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</si>
  <si>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</si>
  <si>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</si>
  <si>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</si>
  <si>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</si>
  <si>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</si>
  <si>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</si>
  <si>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</si>
  <si>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</si>
  <si>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</si>
  <si>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</si>
  <si>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</si>
  <si>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</si>
  <si>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</si>
  <si>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</si>
  <si>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</si>
  <si>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</si>
  <si>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</si>
  <si>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</si>
  <si>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</si>
  <si>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</si>
  <si>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</si>
  <si>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</si>
  <si>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</si>
  <si>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</si>
  <si>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</si>
  <si>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</si>
  <si>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</si>
  <si>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</si>
  <si>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</si>
  <si>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</si>
  <si>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</si>
  <si>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</si>
  <si>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</si>
  <si>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</si>
  <si>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</si>
  <si>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</si>
  <si>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</si>
  <si>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</si>
  <si>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</si>
  <si>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</si>
  <si>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</si>
  <si>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</si>
  <si>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</si>
  <si>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</si>
  <si>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</si>
  <si>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</si>
  <si>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</si>
  <si>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</si>
  <si>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</si>
  <si>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</si>
  <si>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</si>
  <si>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</si>
  <si>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</si>
  <si>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</si>
  <si>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</si>
  <si>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</si>
  <si>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</si>
  <si>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</si>
  <si>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</si>
  <si>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</si>
  <si>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</si>
  <si>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</si>
  <si>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</si>
  <si>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</si>
  <si>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</si>
  <si>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</si>
  <si>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</si>
  <si>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</si>
  <si>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</si>
  <si>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</si>
  <si>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</si>
  <si>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</si>
  <si>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</si>
  <si>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</si>
  <si>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</si>
  <si>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</si>
  <si>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</si>
  <si>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</si>
  <si>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</si>
  <si>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</si>
  <si>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</si>
  <si>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</si>
  <si>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</si>
  <si>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</si>
  <si>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</si>
  <si>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</si>
  <si>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</si>
  <si>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</si>
  <si>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</si>
  <si>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</si>
  <si>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</si>
  <si>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</si>
  <si>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</si>
  <si>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</si>
  <si>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</si>
  <si>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</si>
  <si>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</si>
  <si>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</si>
  <si>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</si>
  <si>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</si>
  <si>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</si>
  <si>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</si>
  <si>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</si>
  <si>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</si>
  <si>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</si>
  <si>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</si>
  <si>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</si>
  <si>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</si>
  <si>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</si>
  <si>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</si>
  <si>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</si>
  <si>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</si>
  <si>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</si>
  <si>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</si>
  <si>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</si>
  <si>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</si>
  <si>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</si>
  <si>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</si>
  <si>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</si>
  <si>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</si>
  <si>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</si>
  <si>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</si>
  <si>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</si>
  <si>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</si>
  <si>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</si>
  <si>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</si>
  <si>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</si>
  <si>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</si>
  <si>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</si>
  <si>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</si>
  <si>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</si>
  <si>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</si>
  <si>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</si>
  <si>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</si>
  <si>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</si>
  <si>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</si>
  <si>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</si>
  <si>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</si>
  <si>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</si>
  <si>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</si>
  <si>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</si>
  <si>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</si>
  <si>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</si>
  <si>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</si>
  <si>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</si>
  <si>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</si>
  <si>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</si>
  <si>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</si>
  <si>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</si>
  <si>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</si>
  <si>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</si>
  <si>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</si>
  <si>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</si>
  <si>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</si>
  <si>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</si>
  <si>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</si>
  <si>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</si>
  <si>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</si>
  <si>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</si>
  <si>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</si>
  <si>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</si>
  <si>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</si>
  <si>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</si>
  <si>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</si>
  <si>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</si>
  <si>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</si>
  <si>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</si>
  <si>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</si>
  <si>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</si>
  <si>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</si>
  <si>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</si>
  <si>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</si>
  <si>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</si>
  <si>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</si>
  <si>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</si>
  <si>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</si>
  <si>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</si>
  <si>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</si>
  <si>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</si>
  <si>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</si>
  <si>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</si>
  <si>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</si>
  <si>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</si>
  <si>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</si>
  <si>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</si>
  <si>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</si>
  <si>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</si>
  <si>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</si>
  <si>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</si>
  <si>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</si>
  <si>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</si>
  <si>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</si>
  <si>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</si>
  <si>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</si>
  <si>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</si>
  <si>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</si>
  <si>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</si>
  <si>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</si>
  <si>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</si>
  <si>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</si>
  <si>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</si>
  <si>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</si>
  <si>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</si>
  <si>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</si>
  <si>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</si>
  <si>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</si>
  <si>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</si>
  <si>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</si>
  <si>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</si>
  <si>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</si>
  <si>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</si>
  <si>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</si>
  <si>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</si>
  <si>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</si>
  <si>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</si>
  <si>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</si>
  <si>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</si>
  <si>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</si>
  <si>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</si>
  <si>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</si>
  <si>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</si>
  <si>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</si>
  <si>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</si>
  <si>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</si>
  <si>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</si>
  <si>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</si>
  <si>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</si>
  <si>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</si>
  <si>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</si>
  <si>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</si>
  <si>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</si>
  <si>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</si>
  <si>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</si>
  <si>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</si>
  <si>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</si>
  <si>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</si>
  <si>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</si>
  <si>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</si>
  <si>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</si>
  <si>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</si>
  <si>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</si>
  <si>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</si>
  <si>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</si>
  <si>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</si>
  <si>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</si>
  <si>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</si>
  <si>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</si>
  <si>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</si>
  <si>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</si>
  <si>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</si>
  <si>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</si>
  <si>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</si>
  <si>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</si>
  <si>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</si>
  <si>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</si>
  <si>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</si>
  <si>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</si>
  <si>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</si>
  <si>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</si>
  <si>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</si>
  <si>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</si>
  <si>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</si>
  <si>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</si>
  <si>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</si>
  <si>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</si>
  <si>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</si>
  <si>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</si>
  <si>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</si>
  <si>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</si>
  <si>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</si>
  <si>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</si>
  <si>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</si>
  <si>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</si>
  <si>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</si>
  <si>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</si>
  <si>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</si>
  <si>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</si>
  <si>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</si>
  <si>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</si>
  <si>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</si>
  <si>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</si>
  <si>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</si>
  <si>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</si>
  <si>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</si>
  <si>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</si>
  <si>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</si>
  <si>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</si>
  <si>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</si>
  <si>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</si>
  <si>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</si>
  <si>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</si>
  <si>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</si>
  <si>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</si>
  <si>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</si>
  <si>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</si>
  <si>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</si>
  <si>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</si>
  <si>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</si>
  <si>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</si>
  <si>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</si>
  <si>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</si>
  <si>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</si>
  <si>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</si>
  <si>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</si>
  <si>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</si>
  <si>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</si>
  <si>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</si>
  <si>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</si>
  <si>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</si>
  <si>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</si>
  <si>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</si>
  <si>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</si>
  <si>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</si>
  <si>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</si>
  <si>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</si>
  <si>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</si>
  <si>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</si>
  <si>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</si>
  <si>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</si>
  <si>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</si>
  <si>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</si>
  <si>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</si>
  <si>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</si>
  <si>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</si>
  <si>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</si>
  <si>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</si>
  <si>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</si>
  <si>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</si>
  <si>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</si>
  <si>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</si>
  <si>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</si>
  <si>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</si>
  <si>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</si>
  <si>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</si>
  <si>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</si>
  <si>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</si>
  <si>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</si>
  <si>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</si>
  <si>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</si>
  <si>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</si>
  <si>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</si>
  <si>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</si>
  <si>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</si>
  <si>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</si>
  <si>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</si>
  <si>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</si>
  <si>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</si>
  <si>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</si>
  <si>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</si>
  <si>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</si>
  <si>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</si>
  <si>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</si>
  <si>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</si>
  <si>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</si>
  <si>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</si>
  <si>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</si>
  <si>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</si>
  <si>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</si>
  <si>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</si>
  <si>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</si>
  <si>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</si>
  <si>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</si>
  <si>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</si>
  <si>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</si>
  <si>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</si>
  <si>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</si>
  <si>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</si>
  <si>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</si>
  <si>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</si>
  <si>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</si>
  <si>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</si>
  <si>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</si>
  <si>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</si>
  <si>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</si>
  <si>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</si>
  <si>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</si>
  <si>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</si>
  <si>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</si>
  <si>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</si>
  <si>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</si>
  <si>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</si>
  <si>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</si>
  <si>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</si>
  <si>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</si>
  <si>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</si>
  <si>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</si>
  <si>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</si>
  <si>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</si>
  <si>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</si>
  <si>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</si>
  <si>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</si>
  <si>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</si>
  <si>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</si>
  <si>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</si>
  <si>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</si>
  <si>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</si>
  <si>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</si>
  <si>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</si>
  <si>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</si>
  <si>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</si>
  <si>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</si>
  <si>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</si>
  <si>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</si>
  <si>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</si>
  <si>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</si>
  <si>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</si>
  <si>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</si>
  <si>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</si>
  <si>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</si>
  <si>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</si>
  <si>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</si>
  <si>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</si>
  <si>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</si>
  <si>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</si>
  <si>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</si>
  <si>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</si>
  <si>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</si>
  <si>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</si>
  <si>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</si>
  <si>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</si>
  <si>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</si>
  <si>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</si>
  <si>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</si>
  <si>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</si>
  <si>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</si>
  <si>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</si>
  <si>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</si>
  <si>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</si>
  <si>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</si>
  <si>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</si>
  <si>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</si>
  <si>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</si>
  <si>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</si>
  <si>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</si>
  <si>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</si>
  <si>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</si>
  <si>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</si>
  <si>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</si>
  <si>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</si>
  <si>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</si>
  <si>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</si>
  <si>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</si>
  <si>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</si>
  <si>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</si>
  <si>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</si>
  <si>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</si>
  <si>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</si>
  <si>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</si>
  <si>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</si>
  <si>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</si>
  <si>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</si>
  <si>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</si>
  <si>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</si>
  <si>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</si>
  <si>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</si>
  <si>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</si>
  <si>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</si>
  <si>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</si>
  <si>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</si>
  <si>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</si>
  <si>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</si>
  <si>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</si>
  <si>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</si>
  <si>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</si>
  <si>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</si>
  <si>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</si>
  <si>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</si>
  <si>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</si>
  <si>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</si>
  <si>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</si>
  <si>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</si>
  <si>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</si>
  <si>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</si>
  <si>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</si>
  <si>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</si>
  <si>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</si>
  <si>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</si>
  <si>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</si>
  <si>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</si>
  <si>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</si>
  <si>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</si>
  <si>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</si>
  <si>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</si>
  <si>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</si>
  <si>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</si>
  <si>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</si>
  <si>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</si>
  <si>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</si>
  <si>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</si>
  <si>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</si>
  <si>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</si>
  <si>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</si>
  <si>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</si>
  <si>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</si>
  <si>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</si>
  <si>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</si>
  <si>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</si>
  <si>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</si>
  <si>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</si>
  <si>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</si>
  <si>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</si>
  <si>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</si>
  <si>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</si>
  <si>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</si>
  <si>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</si>
  <si>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</si>
  <si>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</si>
  <si>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</si>
  <si>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</si>
  <si>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</si>
  <si>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</si>
  <si>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</si>
  <si>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</si>
  <si>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</si>
  <si>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</si>
  <si>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</si>
  <si>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</si>
  <si>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</si>
  <si>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</si>
  <si>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</si>
  <si>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</si>
  <si>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</si>
  <si>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</si>
  <si>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</si>
  <si>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</si>
  <si>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</si>
  <si>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</si>
  <si>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</si>
  <si>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</si>
  <si>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</si>
  <si>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</si>
  <si>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</si>
  <si>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</si>
  <si>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</si>
  <si>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</si>
  <si>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</si>
  <si>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</si>
  <si>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</si>
  <si>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</si>
  <si>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</si>
  <si>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</si>
  <si>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</si>
  <si>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</si>
  <si>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</si>
  <si>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</si>
  <si>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</si>
  <si>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</si>
  <si>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</si>
  <si>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</si>
  <si>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</si>
  <si>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</si>
  <si>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</si>
  <si>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</si>
  <si>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</si>
  <si>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</si>
  <si>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</si>
  <si>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</si>
  <si>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</si>
  <si>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</si>
  <si>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</si>
  <si>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</si>
  <si>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</si>
  <si>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</si>
  <si>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</si>
  <si>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</si>
  <si>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</si>
  <si>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</si>
  <si>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</si>
  <si>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</si>
  <si>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</si>
  <si>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</si>
  <si>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</si>
  <si>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</si>
  <si>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</si>
  <si>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</si>
  <si>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</si>
  <si>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</si>
  <si>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</si>
  <si>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</si>
  <si>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</si>
  <si>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</si>
  <si>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</si>
  <si>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</si>
  <si>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</si>
  <si>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</si>
  <si>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</si>
  <si>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</si>
  <si>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</si>
  <si>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</si>
  <si>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</si>
  <si>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</si>
  <si>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</si>
  <si>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</si>
  <si>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</si>
  <si>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</si>
  <si>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</si>
  <si>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</si>
  <si>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</si>
  <si>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</si>
  <si>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</si>
  <si>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</si>
  <si>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</si>
  <si>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</si>
  <si>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</si>
  <si>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</si>
  <si>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</si>
  <si>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</si>
  <si>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</si>
  <si>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</si>
  <si>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</si>
  <si>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</si>
  <si>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</si>
  <si>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</si>
  <si>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</si>
  <si>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</si>
  <si>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</si>
  <si>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</si>
  <si>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</si>
  <si>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</si>
  <si>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</si>
  <si>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</si>
  <si>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</si>
  <si>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</si>
  <si>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</si>
  <si>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</si>
  <si>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</si>
  <si>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</si>
  <si>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</si>
  <si>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</si>
  <si>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</si>
  <si>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</si>
  <si>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</si>
  <si>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</si>
  <si>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</si>
  <si>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</si>
  <si>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</si>
  <si>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</si>
  <si>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</si>
  <si>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</si>
  <si>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</si>
  <si>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</si>
  <si>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</si>
  <si>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</si>
  <si>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</si>
  <si>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</si>
  <si>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</si>
  <si>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</si>
  <si>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</si>
  <si>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</si>
  <si>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</si>
  <si>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</si>
  <si>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</si>
  <si>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</si>
  <si>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</si>
  <si>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</si>
  <si>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</si>
  <si>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</si>
  <si>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</si>
  <si>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</si>
  <si>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</si>
  <si>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</si>
  <si>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</si>
  <si>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</si>
  <si>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</si>
  <si>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</si>
  <si>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</si>
  <si>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</si>
  <si>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</si>
  <si>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</si>
  <si>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</si>
  <si>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</si>
  <si>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</si>
  <si>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</si>
  <si>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</si>
  <si>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</si>
  <si>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</si>
  <si>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</si>
  <si>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</si>
  <si>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</si>
  <si>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</si>
  <si>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</si>
  <si>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</si>
  <si>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</si>
  <si>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</si>
  <si>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</si>
  <si>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</si>
  <si>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</si>
  <si>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</si>
  <si>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</si>
  <si>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</si>
  <si>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</si>
  <si>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</si>
  <si>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</si>
  <si>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</si>
  <si>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</si>
  <si>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</si>
  <si>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</si>
  <si>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</si>
  <si>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</si>
  <si>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</si>
  <si>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</si>
  <si>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</si>
  <si>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</si>
  <si>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</si>
  <si>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</si>
  <si>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</si>
  <si>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</si>
  <si>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</si>
  <si>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</si>
  <si>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</si>
  <si>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</si>
  <si>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</si>
  <si>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</si>
  <si>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</si>
  <si>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</si>
  <si>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</si>
  <si>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</si>
  <si>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</si>
  <si>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</si>
  <si>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</si>
  <si>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</si>
  <si>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</si>
  <si>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</si>
  <si>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</si>
  <si>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</si>
  <si>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</si>
  <si>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</si>
  <si>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</si>
  <si>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</si>
  <si>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</si>
  <si>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</si>
  <si>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</si>
  <si>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</si>
  <si>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</si>
  <si>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</si>
  <si>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</si>
  <si>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</si>
  <si>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</si>
  <si>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</si>
  <si>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</si>
  <si>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</si>
  <si>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</si>
  <si>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</si>
  <si>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</si>
  <si>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</si>
  <si>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</si>
  <si>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</si>
  <si>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</si>
  <si>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</si>
  <si>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</si>
  <si>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</si>
  <si>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</si>
  <si>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</si>
  <si>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</si>
  <si>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</si>
  <si>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</si>
  <si>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</si>
  <si>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</si>
  <si>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</si>
  <si>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</si>
  <si>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</si>
  <si>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</si>
  <si>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</si>
  <si>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</si>
  <si>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</si>
  <si>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</si>
  <si>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</si>
  <si>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</si>
  <si>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</si>
  <si>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</si>
  <si>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</si>
  <si>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</si>
  <si>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</si>
  <si>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</si>
  <si>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</si>
  <si>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</si>
  <si>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</si>
  <si>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</si>
  <si>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</si>
  <si>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</si>
  <si>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</si>
  <si>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</si>
  <si>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</si>
  <si>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</si>
  <si>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</si>
  <si>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</si>
  <si>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</si>
  <si>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</si>
  <si>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</si>
  <si>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</si>
  <si>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</si>
  <si>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</si>
  <si>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</si>
  <si>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</si>
  <si>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</si>
  <si>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</si>
  <si>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</si>
  <si>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</si>
  <si>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</si>
  <si>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</si>
  <si>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</si>
  <si>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</si>
  <si>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</si>
  <si>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</si>
  <si>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</si>
  <si>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</si>
  <si>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</si>
  <si>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</si>
  <si>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</si>
  <si>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</si>
  <si>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</si>
  <si>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</si>
  <si>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</si>
  <si>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</si>
  <si>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</si>
  <si>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</si>
  <si>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</si>
  <si>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</si>
  <si>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</si>
  <si>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</si>
  <si>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</si>
  <si>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</si>
  <si>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</si>
  <si>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</si>
  <si>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</si>
  <si>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</si>
  <si>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</si>
  <si>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</si>
  <si>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</si>
  <si>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</si>
  <si>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</si>
  <si>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</si>
  <si>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</si>
  <si>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</si>
  <si>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</si>
  <si>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</si>
  <si>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</si>
  <si>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</si>
  <si>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</si>
  <si>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</si>
  <si>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</si>
  <si>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</si>
  <si>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</si>
  <si>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</si>
  <si>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</si>
  <si>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</si>
  <si>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</si>
  <si>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</si>
  <si>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</si>
  <si>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</si>
  <si>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</si>
  <si>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</si>
  <si>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</si>
  <si>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</si>
  <si>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</si>
  <si>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</si>
  <si>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</si>
  <si>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</si>
  <si>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</si>
  <si>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</si>
  <si>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</si>
  <si>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</si>
  <si>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</si>
  <si>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</si>
  <si>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</si>
  <si>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</si>
  <si>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</si>
  <si>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</si>
  <si>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</si>
  <si>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</si>
  <si>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</si>
  <si>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</si>
  <si>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</si>
  <si>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</si>
  <si>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</si>
  <si>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</si>
  <si>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</si>
  <si>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</si>
  <si>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</si>
  <si>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</si>
  <si>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</si>
  <si>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</si>
  <si>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</si>
  <si>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</si>
  <si>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</si>
  <si>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</si>
  <si>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</si>
  <si>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</si>
  <si>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</si>
  <si>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</si>
  <si>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</si>
  <si>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</si>
  <si>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</si>
  <si>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</si>
  <si>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</si>
  <si>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</si>
  <si>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</si>
  <si>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</si>
  <si>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</si>
  <si>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</si>
  <si>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</si>
  <si>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</si>
  <si>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</si>
  <si>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</si>
  <si>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</si>
  <si>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</si>
  <si>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</si>
  <si>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</si>
  <si>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</si>
  <si>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</si>
  <si>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</si>
  <si>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</si>
  <si>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</si>
  <si>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</si>
  <si>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</si>
  <si>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</si>
  <si>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</si>
  <si>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</si>
  <si>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</si>
  <si>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</si>
  <si>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</si>
  <si>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</si>
  <si>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</si>
  <si>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</si>
  <si>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</si>
  <si>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</si>
  <si>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</si>
  <si>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</si>
  <si>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</si>
  <si>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</si>
  <si>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</si>
  <si>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</si>
  <si>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</si>
  <si>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</si>
  <si>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</si>
  <si>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</si>
  <si>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</si>
  <si>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</si>
  <si>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</si>
  <si>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</si>
  <si>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</si>
  <si>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</si>
  <si>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</si>
  <si>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</si>
  <si>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</si>
  <si>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</si>
  <si>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</si>
  <si>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</si>
  <si>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</si>
  <si>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</si>
  <si>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</si>
  <si>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</si>
  <si>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</si>
  <si>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</si>
  <si>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</si>
  <si>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</si>
  <si>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</si>
  <si>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</si>
  <si>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</si>
  <si>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</si>
  <si>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</si>
  <si>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</si>
  <si>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</si>
  <si>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</si>
  <si>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</si>
  <si>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</si>
  <si>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</si>
  <si>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</si>
  <si>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</si>
  <si>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</si>
  <si>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</si>
  <si>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</si>
  <si>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</si>
  <si>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</si>
  <si>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</si>
  <si>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</si>
  <si>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</si>
  <si>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</si>
  <si>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</si>
  <si>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</si>
  <si>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</si>
  <si>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</si>
  <si>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</si>
  <si>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</si>
  <si>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</si>
  <si>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</si>
  <si>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</si>
  <si>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</si>
  <si>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</si>
  <si>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</si>
  <si>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</si>
  <si>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</si>
  <si>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</si>
  <si>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</si>
  <si>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</si>
  <si>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</si>
  <si>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</si>
  <si>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</si>
  <si>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</si>
  <si>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</si>
  <si>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</si>
  <si>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</si>
  <si>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</si>
  <si>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</si>
  <si>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</si>
  <si>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</si>
  <si>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</si>
  <si>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</si>
  <si>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</si>
  <si>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</si>
  <si>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</si>
  <si>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</si>
  <si>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</si>
  <si>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</si>
  <si>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</si>
  <si>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</si>
  <si>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</si>
  <si>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</si>
  <si>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</si>
  <si>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</si>
  <si>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</si>
  <si>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</si>
  <si>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</si>
  <si>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</si>
  <si>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</si>
  <si>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</si>
  <si>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</si>
  <si>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</si>
  <si>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</si>
  <si>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</si>
  <si>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</si>
  <si>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</si>
  <si>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</si>
  <si>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</si>
  <si>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</si>
  <si>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</si>
  <si>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</si>
  <si>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</si>
  <si>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</si>
  <si>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</si>
  <si>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</si>
  <si>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</si>
  <si>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</si>
  <si>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</si>
  <si>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</si>
  <si>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</si>
  <si>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</si>
  <si>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</si>
  <si>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</si>
  <si>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</si>
  <si>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</si>
  <si>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</si>
  <si>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</si>
  <si>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</si>
  <si>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</si>
  <si>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</si>
  <si>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</si>
  <si>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</si>
  <si>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</si>
  <si>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</si>
  <si>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</si>
  <si>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</si>
  <si>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</si>
  <si>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</si>
  <si>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</si>
  <si>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</si>
  <si>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</si>
  <si>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</si>
  <si>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</si>
  <si>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</si>
  <si>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</si>
  <si>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</si>
  <si>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</si>
  <si>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</si>
  <si>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</si>
  <si>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</si>
  <si>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</si>
  <si>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</si>
  <si>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</si>
  <si>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</si>
  <si>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</si>
  <si>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</si>
  <si>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</si>
  <si>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</si>
  <si>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</si>
  <si>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</si>
  <si>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</si>
  <si>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</si>
  <si>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</si>
  <si>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</si>
  <si>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</si>
  <si>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</si>
  <si>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</si>
  <si>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</si>
  <si>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</si>
  <si>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</si>
  <si>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</si>
  <si>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</si>
  <si>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</si>
  <si>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</si>
  <si>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</si>
  <si>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</si>
  <si>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</si>
  <si>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</si>
  <si>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</si>
  <si>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</si>
  <si>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</si>
  <si>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</si>
  <si>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</si>
  <si>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</si>
  <si>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</si>
  <si>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</si>
  <si>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</si>
  <si>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</si>
  <si>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</si>
  <si>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</si>
  <si>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</si>
  <si>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</si>
  <si>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</si>
  <si>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</si>
  <si>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</si>
  <si>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</si>
  <si>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</si>
  <si>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</si>
  <si>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</si>
  <si>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</si>
  <si>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</si>
  <si>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</si>
  <si>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</si>
  <si>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</si>
  <si>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</si>
  <si>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</si>
  <si>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</si>
  <si>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</si>
  <si>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</si>
  <si>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</si>
  <si>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</si>
  <si>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</si>
  <si>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</si>
  <si>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</si>
  <si>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</si>
  <si>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</si>
  <si>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</si>
  <si>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</si>
  <si>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</si>
  <si>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</si>
  <si>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</si>
  <si>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</si>
  <si>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</si>
  <si>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</si>
  <si>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</si>
  <si>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</si>
  <si>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</si>
  <si>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</si>
  <si>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</si>
  <si>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</si>
  <si>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</si>
  <si>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</si>
  <si>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</si>
  <si>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</si>
  <si>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</si>
  <si>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</si>
  <si>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</si>
  <si>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</si>
  <si>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</si>
  <si>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</si>
  <si>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</si>
  <si>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</si>
  <si>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</si>
  <si>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</si>
  <si>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</si>
  <si>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</si>
  <si>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</si>
  <si>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</si>
  <si>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</si>
  <si>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</si>
  <si>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</si>
  <si>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</si>
  <si>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</si>
  <si>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</si>
  <si>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</si>
  <si>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</si>
  <si>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</si>
  <si>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</si>
  <si>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</si>
  <si>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</si>
  <si>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</si>
  <si>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</si>
  <si>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</si>
  <si>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</si>
  <si>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</si>
  <si>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</si>
  <si>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</si>
  <si>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</si>
  <si>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</si>
  <si>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</si>
  <si>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</si>
  <si>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</si>
  <si>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</si>
  <si>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</si>
  <si>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</si>
  <si>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</si>
  <si>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</si>
  <si>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</si>
  <si>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</si>
  <si>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</si>
  <si>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</si>
  <si>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</si>
  <si>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</si>
  <si>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</si>
  <si>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</si>
  <si>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</si>
  <si>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</si>
  <si>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</si>
  <si>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</si>
  <si>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</si>
  <si>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</si>
  <si>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</si>
  <si>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</si>
  <si>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</si>
  <si>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</si>
  <si>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</si>
  <si>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</si>
  <si>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</si>
  <si>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</si>
  <si>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</si>
  <si>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</si>
  <si>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</si>
  <si>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</si>
  <si>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</si>
  <si>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</si>
  <si>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</si>
  <si>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</si>
  <si>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</si>
  <si>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</si>
  <si>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</si>
  <si>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</si>
  <si>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</si>
  <si>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</si>
  <si>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</si>
  <si>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</si>
  <si>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</si>
  <si>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</si>
  <si>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</si>
  <si>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</si>
  <si>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</si>
  <si>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</si>
  <si>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</si>
  <si>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</si>
  <si>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</si>
  <si>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</si>
  <si>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</si>
  <si>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</si>
  <si>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</si>
  <si>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</si>
  <si>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</si>
  <si>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</si>
  <si>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</si>
  <si>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</si>
  <si>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</si>
  <si>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</si>
  <si>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</si>
  <si>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</si>
  <si>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</si>
  <si>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</si>
  <si>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</si>
  <si>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</si>
  <si>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</si>
  <si>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</si>
  <si>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</si>
  <si>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</si>
  <si>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</si>
  <si>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</si>
  <si>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</si>
  <si>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</si>
  <si>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</si>
  <si>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</si>
  <si>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</si>
  <si>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</si>
  <si>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</si>
  <si>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</si>
  <si>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</si>
  <si>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</si>
  <si>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</si>
  <si>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</si>
  <si>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</si>
  <si>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</si>
  <si>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</si>
  <si>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</si>
  <si>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</si>
  <si>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</si>
  <si>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</si>
  <si>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</si>
  <si>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</si>
  <si>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</si>
  <si>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</si>
  <si>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</si>
  <si>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</si>
  <si>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</si>
  <si>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</si>
  <si>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</si>
  <si>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</si>
  <si>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</si>
  <si>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</si>
  <si>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</si>
  <si>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</si>
  <si>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</si>
  <si>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</si>
  <si>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</si>
  <si>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</si>
  <si>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</si>
  <si>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</si>
  <si>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</si>
  <si>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</si>
  <si>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</si>
  <si>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</si>
  <si>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</si>
  <si>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</si>
  <si>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</si>
  <si>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</si>
  <si>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</si>
  <si>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</si>
  <si>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</si>
  <si>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</si>
  <si>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</si>
  <si>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</si>
  <si>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</si>
  <si>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</si>
  <si>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</si>
  <si>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</si>
  <si>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</si>
  <si>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</si>
  <si>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</si>
  <si>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</si>
  <si>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</si>
  <si>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</si>
  <si>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</si>
  <si>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</si>
  <si>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</si>
  <si>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</si>
  <si>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</si>
  <si>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</si>
  <si>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</si>
  <si>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</si>
  <si>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</si>
  <si>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</si>
  <si>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</si>
  <si>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</si>
  <si>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</si>
  <si>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</si>
  <si>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</si>
  <si>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</si>
  <si>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</si>
  <si>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</si>
  <si>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</si>
  <si>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</si>
  <si>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</si>
  <si>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</si>
  <si>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</si>
  <si>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</si>
  <si>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</si>
  <si>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</si>
  <si>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</si>
  <si>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</si>
  <si>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</si>
  <si>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</si>
  <si>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</si>
  <si>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</si>
  <si>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</si>
  <si>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</si>
  <si>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</si>
  <si>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</si>
  <si>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</si>
  <si>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</si>
  <si>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</si>
  <si>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</si>
  <si>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</si>
  <si>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</si>
  <si>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</si>
  <si>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</si>
  <si>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</si>
  <si>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</si>
  <si>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</si>
  <si>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</si>
  <si>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</si>
  <si>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</si>
  <si>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</si>
  <si>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</si>
  <si>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</si>
  <si>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</si>
  <si>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</si>
  <si>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</si>
  <si>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</si>
  <si>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</si>
  <si>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</si>
  <si>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</si>
  <si>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</si>
  <si>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</si>
  <si>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</si>
  <si>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</si>
  <si>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</si>
  <si>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</si>
  <si>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</si>
  <si>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</si>
  <si>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</si>
  <si>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</si>
  <si>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</si>
  <si>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</si>
  <si>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</si>
  <si>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</si>
  <si>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</si>
  <si>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</si>
  <si>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</si>
  <si>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</si>
  <si>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</si>
  <si>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</si>
  <si>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</si>
  <si>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</si>
  <si>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</si>
  <si>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</si>
  <si>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</si>
  <si>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</si>
  <si>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</si>
  <si>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</si>
  <si>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</si>
  <si>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</si>
  <si>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</si>
  <si>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</si>
  <si>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</si>
  <si>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</si>
  <si>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</si>
  <si>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</si>
  <si>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</si>
  <si>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</si>
  <si>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</si>
  <si>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</si>
  <si>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</si>
  <si>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</si>
  <si>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</si>
  <si>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</si>
  <si>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</si>
  <si>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</si>
  <si>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</si>
  <si>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</si>
  <si>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</si>
  <si>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</si>
  <si>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</si>
  <si>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</si>
  <si>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</si>
  <si>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</si>
  <si>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</si>
  <si>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</si>
  <si>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</si>
  <si>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</si>
  <si>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</si>
  <si>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</si>
  <si>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</si>
  <si>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</si>
  <si>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</si>
  <si>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</si>
  <si>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</si>
  <si>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</si>
  <si>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</si>
  <si>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</si>
  <si>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</si>
  <si>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</si>
  <si>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</si>
  <si>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</si>
  <si>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</si>
  <si>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</si>
  <si>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</si>
  <si>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</si>
  <si>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</si>
  <si>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</si>
  <si>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</si>
  <si>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</si>
  <si>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</si>
  <si>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</si>
  <si>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</si>
  <si>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</si>
  <si>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</si>
  <si>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</si>
  <si>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</si>
  <si>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</si>
  <si>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</si>
  <si>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</si>
  <si>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</si>
  <si>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</si>
  <si>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</si>
  <si>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</si>
  <si>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</si>
  <si>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</si>
  <si>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</si>
  <si>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</si>
  <si>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</si>
  <si>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</si>
  <si>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</si>
  <si>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</si>
  <si>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</si>
  <si>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</si>
  <si>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</si>
  <si>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</si>
  <si>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</si>
  <si>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</si>
  <si>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</si>
  <si>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</si>
  <si>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</si>
  <si>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</si>
  <si>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</si>
  <si>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</si>
  <si>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</si>
  <si>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</si>
  <si>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</si>
  <si>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</si>
  <si>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</si>
  <si>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</si>
  <si>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</si>
  <si>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</si>
  <si>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</si>
  <si>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</si>
  <si>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</si>
  <si>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</si>
  <si>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</si>
  <si>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</si>
  <si>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</si>
  <si>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</si>
  <si>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</si>
  <si>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</si>
  <si>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</si>
  <si>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</si>
  <si>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</si>
  <si>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</si>
  <si>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</si>
  <si>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</si>
  <si>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</si>
  <si>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</si>
  <si>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</si>
  <si>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</si>
  <si>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</si>
  <si>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</si>
  <si>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</si>
  <si>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</si>
  <si>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</si>
  <si>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</si>
  <si>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</si>
  <si>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</si>
  <si>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</si>
  <si>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</si>
  <si>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</si>
  <si>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</si>
  <si>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</si>
  <si>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</si>
  <si>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</si>
  <si>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</si>
  <si>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</si>
  <si>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</si>
  <si>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</si>
  <si>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</si>
  <si>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</si>
  <si>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</si>
  <si>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</si>
  <si>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</si>
  <si>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</si>
  <si>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</si>
  <si>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</si>
  <si>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</si>
  <si>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</si>
  <si>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</si>
  <si>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</si>
  <si>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</si>
  <si>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</si>
  <si>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</si>
  <si>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</si>
  <si>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</si>
  <si>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</si>
  <si>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</si>
  <si>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</si>
  <si>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</si>
  <si>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</si>
  <si>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</si>
  <si>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</si>
  <si>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</si>
  <si>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</si>
  <si>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</si>
  <si>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</si>
  <si>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</si>
  <si>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</si>
  <si>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</si>
  <si>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</si>
  <si>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</si>
  <si>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</si>
  <si>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</si>
  <si>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</si>
  <si>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</si>
  <si>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</si>
  <si>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</si>
  <si>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</si>
  <si>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</si>
  <si>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</si>
  <si>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</si>
  <si>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</si>
  <si>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</si>
  <si>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</si>
  <si>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</si>
  <si>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</si>
  <si>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</si>
  <si>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</si>
  <si>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</si>
  <si>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</si>
  <si>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</si>
  <si>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</si>
  <si>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</si>
  <si>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</si>
  <si>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</si>
  <si>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</si>
  <si>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</si>
  <si>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</si>
  <si>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</si>
  <si>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</si>
  <si>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</si>
  <si>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</si>
  <si>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</si>
  <si>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</si>
  <si>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</si>
  <si>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</si>
  <si>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</si>
  <si>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</si>
  <si>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</si>
  <si>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</si>
  <si>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</si>
  <si>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</si>
  <si>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</si>
  <si>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</si>
  <si>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</si>
  <si>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</si>
  <si>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</si>
  <si>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</si>
  <si>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</si>
  <si>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</si>
  <si>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</si>
  <si>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</si>
  <si>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</si>
  <si>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</si>
  <si>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</si>
  <si>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</si>
  <si>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</si>
  <si>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</si>
  <si>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</si>
  <si>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</si>
  <si>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</si>
  <si>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</si>
  <si>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</si>
  <si>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</si>
  <si>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</si>
  <si>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</si>
  <si>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</si>
  <si>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</si>
  <si>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</si>
  <si>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</si>
  <si>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</si>
  <si>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</si>
  <si>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</si>
  <si>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</si>
  <si>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</si>
  <si>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</si>
  <si>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</si>
  <si>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</si>
  <si>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</si>
  <si>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</si>
  <si>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</si>
  <si>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</si>
  <si>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</si>
  <si>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</si>
  <si>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</si>
  <si>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</si>
  <si>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</si>
  <si>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</si>
  <si>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</si>
  <si>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</si>
  <si>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</si>
  <si>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</si>
  <si>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</si>
  <si>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</si>
  <si>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</si>
  <si>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</si>
  <si>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</si>
  <si>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</si>
  <si>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</si>
  <si>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</si>
  <si>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</si>
  <si>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</si>
  <si>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</si>
  <si>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</si>
  <si>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</si>
  <si>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</si>
  <si>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</si>
  <si>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</si>
  <si>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</si>
  <si>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</si>
  <si>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</si>
  <si>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</si>
  <si>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</si>
  <si>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</si>
  <si>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</si>
  <si>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</si>
  <si>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</si>
  <si>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</si>
  <si>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</si>
  <si>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</si>
  <si>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</si>
  <si>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</si>
  <si>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</si>
  <si>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</si>
  <si>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</si>
  <si>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</si>
  <si>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</si>
  <si>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</si>
  <si>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</si>
  <si>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</si>
  <si>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</si>
  <si>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</si>
  <si>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</si>
  <si>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</si>
  <si>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</si>
  <si>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</si>
  <si>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</si>
  <si>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</si>
  <si>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</si>
  <si>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</si>
  <si>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</si>
  <si>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</si>
  <si>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</si>
  <si>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</si>
  <si>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</si>
  <si>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</si>
  <si>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</si>
  <si>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</si>
  <si>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</si>
  <si>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</si>
  <si>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</si>
  <si>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</si>
  <si>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</si>
  <si>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</si>
  <si>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</si>
  <si>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</si>
  <si>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</si>
  <si>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</si>
  <si>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</si>
  <si>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</si>
  <si>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</si>
  <si>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</si>
  <si>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</si>
  <si>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</si>
  <si>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</si>
  <si>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</si>
  <si>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</si>
  <si>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</si>
  <si>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</si>
  <si>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</si>
  <si>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</si>
  <si>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</si>
  <si>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</si>
  <si>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</si>
  <si>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</si>
  <si>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</si>
  <si>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</si>
  <si>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</si>
  <si>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</si>
  <si>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</si>
  <si>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</si>
  <si>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</si>
  <si>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</si>
  <si>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</si>
  <si>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</si>
  <si>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</si>
  <si>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</si>
  <si>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</si>
  <si>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</si>
  <si>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</si>
  <si>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</si>
  <si>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</si>
  <si>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</si>
  <si>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</si>
  <si>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</si>
  <si>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</si>
  <si>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</si>
  <si>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</si>
  <si>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</si>
  <si>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</si>
  <si>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</si>
  <si>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</si>
  <si>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</si>
  <si>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</si>
  <si>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</si>
  <si>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</si>
  <si>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</si>
  <si>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</si>
  <si>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</si>
  <si>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</si>
  <si>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</si>
  <si>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</si>
  <si>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</si>
  <si>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</si>
  <si>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</si>
  <si>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</si>
  <si>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</si>
  <si>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</si>
  <si>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</si>
  <si>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</si>
  <si>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</si>
  <si>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</si>
  <si>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</si>
  <si>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</si>
  <si>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</si>
  <si>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</si>
  <si>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</si>
  <si>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</si>
  <si>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</si>
  <si>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</si>
  <si>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</si>
  <si>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</si>
  <si>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</si>
  <si>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</si>
  <si>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</si>
  <si>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</si>
  <si>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</si>
  <si>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</si>
  <si>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</si>
  <si>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</si>
  <si>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</si>
  <si>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</si>
  <si>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</si>
  <si>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</si>
  <si>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</si>
  <si>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</si>
  <si>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</si>
  <si>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</si>
  <si>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</si>
  <si>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</si>
  <si>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</si>
  <si>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</si>
  <si>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</si>
  <si>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</si>
  <si>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</si>
  <si>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</si>
  <si>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</si>
  <si>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</si>
  <si>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</si>
  <si>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</si>
  <si>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</si>
  <si>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</si>
  <si>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</si>
  <si>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</si>
  <si>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</si>
  <si>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</si>
  <si>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</si>
  <si>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</si>
  <si>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</si>
  <si>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</si>
  <si>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</si>
  <si>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</si>
  <si>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</si>
  <si>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</si>
  <si>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</si>
  <si>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</si>
  <si>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</si>
  <si>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</si>
  <si>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</si>
  <si>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</si>
  <si>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</si>
  <si>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</si>
  <si>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</si>
  <si>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</si>
  <si>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</si>
  <si>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</si>
  <si>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</si>
  <si>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</si>
  <si>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</si>
  <si>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</si>
  <si>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</si>
  <si>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</si>
  <si>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</si>
  <si>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</si>
  <si>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</si>
  <si>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</si>
  <si>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</si>
  <si>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</si>
  <si>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</si>
  <si>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</si>
  <si>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</si>
  <si>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</si>
  <si>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</si>
  <si>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</si>
  <si>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</si>
  <si>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</si>
  <si>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</si>
  <si>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</si>
  <si>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</si>
  <si>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</si>
  <si>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</si>
  <si>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</si>
  <si>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</si>
  <si>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</si>
  <si>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</si>
  <si>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</si>
  <si>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</si>
  <si>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</si>
  <si>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</si>
  <si>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</si>
  <si>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</si>
  <si>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</si>
  <si>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</si>
  <si>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</si>
  <si>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</si>
  <si>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</si>
  <si>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</si>
  <si>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</si>
  <si>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</si>
  <si>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</si>
  <si>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</si>
  <si>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</si>
  <si>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</si>
  <si>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</si>
  <si>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</si>
  <si>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</si>
  <si>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</si>
  <si>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</si>
  <si>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</si>
  <si>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</si>
  <si>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</si>
  <si>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</si>
  <si>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</si>
  <si>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</si>
  <si>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</si>
  <si>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</si>
  <si>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</si>
  <si>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</si>
  <si>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</si>
  <si>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</si>
  <si>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</si>
  <si>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</si>
  <si>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</si>
  <si>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</si>
  <si>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</si>
  <si>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</si>
  <si>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</si>
  <si>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</si>
  <si>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</si>
  <si>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</si>
  <si>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</si>
  <si>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</si>
  <si>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</si>
  <si>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</si>
  <si>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</si>
  <si>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</si>
  <si>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</si>
  <si>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</si>
  <si>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</si>
  <si>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</si>
  <si>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</si>
  <si>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</si>
  <si>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</si>
  <si>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</si>
  <si>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</si>
  <si>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</si>
  <si>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</si>
  <si>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</si>
  <si>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</si>
  <si>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</si>
  <si>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</si>
  <si>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</si>
  <si>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</si>
  <si>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</si>
  <si>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</si>
  <si>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</si>
  <si>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</si>
  <si>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</si>
  <si>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</si>
  <si>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</si>
  <si>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</si>
  <si>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</si>
  <si>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</si>
  <si>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</si>
  <si>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</si>
  <si>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</si>
  <si>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</si>
  <si>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</si>
  <si>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</si>
  <si>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</si>
  <si>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</si>
  <si>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</si>
  <si>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</si>
  <si>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</si>
  <si>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</si>
  <si>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</si>
  <si>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</si>
  <si>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</si>
  <si>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</si>
  <si>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</si>
  <si>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</si>
  <si>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</si>
  <si>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</si>
  <si>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</si>
  <si>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</si>
  <si>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</si>
  <si>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</si>
  <si>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</si>
  <si>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</si>
  <si>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</si>
  <si>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</si>
  <si>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</si>
  <si>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</si>
  <si>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</si>
  <si>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</si>
  <si>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</si>
  <si>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</si>
  <si>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</si>
  <si>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</si>
  <si>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</si>
  <si>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</si>
  <si>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</si>
  <si>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</si>
  <si>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</si>
  <si>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</si>
  <si>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</si>
  <si>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</si>
  <si>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</si>
  <si>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</si>
  <si>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</si>
  <si>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</si>
  <si>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</si>
  <si>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</si>
  <si>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</si>
  <si>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</si>
  <si>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</si>
  <si>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</si>
  <si>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</si>
  <si>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</si>
  <si>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</si>
  <si>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</si>
  <si>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</si>
  <si>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</si>
  <si>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</si>
  <si>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</si>
  <si>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</si>
  <si>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</si>
  <si>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</si>
  <si>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</si>
  <si>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</si>
  <si>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</si>
  <si>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</si>
  <si>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</si>
  <si>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</si>
  <si>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</si>
  <si>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</si>
  <si>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</si>
  <si>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</si>
  <si>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</si>
  <si>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</si>
  <si>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</si>
  <si>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</si>
  <si>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</si>
  <si>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</si>
  <si>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</si>
  <si>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</si>
  <si>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</si>
  <si>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</si>
  <si>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</si>
  <si>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</si>
  <si>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</si>
  <si>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</si>
  <si>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</si>
  <si>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</si>
  <si>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</si>
  <si>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</si>
  <si>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</si>
  <si>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</si>
  <si>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</si>
  <si>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</si>
  <si>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</si>
  <si>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</si>
  <si>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</si>
  <si>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</si>
  <si>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</si>
  <si>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</si>
  <si>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</si>
  <si>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</si>
  <si>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</si>
  <si>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</si>
  <si>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</si>
  <si>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</si>
  <si>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</si>
  <si>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</si>
  <si>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</si>
  <si>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</si>
  <si>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</si>
  <si>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</si>
  <si>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</si>
  <si>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</si>
  <si>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</si>
  <si>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</si>
  <si>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</si>
  <si>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</si>
  <si>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</si>
  <si>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</si>
  <si>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</si>
  <si>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</si>
  <si>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</si>
  <si>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</si>
  <si>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</si>
  <si>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</si>
  <si>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</si>
  <si>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</si>
  <si>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</si>
  <si>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</si>
  <si>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</si>
  <si>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</si>
  <si>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</si>
  <si>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</si>
  <si>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</si>
  <si>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</si>
  <si>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</si>
  <si>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</si>
  <si>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</si>
  <si>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</si>
  <si>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</si>
  <si>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</si>
  <si>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</si>
  <si>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</si>
  <si>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</si>
  <si>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</si>
  <si>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</si>
  <si>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</si>
  <si>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</si>
  <si>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</si>
  <si>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</si>
  <si>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</si>
  <si>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</si>
  <si>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</si>
  <si>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</si>
  <si>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</si>
  <si>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</si>
  <si>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</si>
  <si>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</si>
  <si>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</si>
  <si>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</si>
  <si>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</si>
  <si>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</si>
  <si>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</si>
  <si>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</si>
  <si>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</si>
  <si>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</si>
  <si>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</si>
  <si>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</si>
  <si>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</si>
  <si>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</si>
  <si>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</si>
  <si>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</si>
  <si>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</si>
  <si>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</si>
  <si>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</si>
  <si>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</si>
  <si>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</si>
  <si>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</si>
  <si>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</si>
  <si>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</si>
  <si>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</si>
  <si>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</si>
  <si>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</si>
  <si>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</si>
  <si>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</si>
  <si>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</si>
  <si>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</si>
  <si>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</si>
  <si>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</si>
  <si>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</si>
  <si>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</si>
  <si>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</si>
  <si>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</si>
  <si>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</si>
  <si>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</si>
  <si>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</si>
  <si>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</si>
  <si>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</si>
  <si>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</si>
  <si>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</si>
  <si>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</si>
  <si>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</si>
  <si>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</si>
  <si>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</si>
  <si>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</si>
  <si>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</si>
  <si>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</si>
  <si>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</si>
  <si>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</si>
  <si>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</si>
  <si>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</si>
  <si>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</si>
  <si>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</si>
  <si>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</si>
  <si>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</si>
  <si>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</si>
  <si>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</si>
  <si>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</si>
  <si>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</si>
  <si>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</si>
  <si>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</si>
  <si>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</si>
  <si>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</si>
  <si>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</si>
  <si>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</si>
  <si>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</si>
  <si>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</si>
  <si>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</si>
  <si>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</si>
  <si>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</si>
  <si>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</si>
  <si>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</si>
  <si>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</si>
  <si>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</si>
  <si>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</si>
  <si>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</si>
  <si>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</si>
  <si>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</si>
  <si>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</si>
  <si>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</si>
  <si>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</si>
  <si>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</si>
  <si>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</si>
  <si>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</si>
  <si>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</si>
  <si>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</si>
  <si>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</si>
  <si>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</si>
  <si>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</si>
  <si>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</si>
  <si>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</si>
  <si>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</si>
  <si>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</si>
  <si>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</si>
  <si>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</si>
  <si>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</si>
  <si>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</si>
  <si>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</si>
  <si>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</si>
  <si>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</si>
  <si>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</si>
  <si>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</si>
  <si>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</si>
  <si>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</si>
  <si>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</si>
  <si>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</si>
  <si>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</si>
  <si>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</si>
  <si>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</si>
  <si>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</si>
  <si>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</si>
  <si>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</si>
  <si>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</si>
  <si>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</si>
  <si>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</si>
  <si>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</si>
  <si>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</si>
  <si>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</si>
  <si>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</si>
  <si>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</si>
  <si>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</si>
  <si>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</si>
  <si>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</si>
  <si>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</si>
  <si>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</si>
  <si>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</si>
  <si>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</si>
  <si>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</si>
  <si>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</si>
  <si>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</si>
  <si>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</si>
  <si>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</si>
  <si>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</si>
  <si>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</si>
  <si>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</si>
  <si>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</si>
  <si>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</si>
  <si>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</si>
  <si>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</si>
  <si>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</si>
  <si>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</si>
  <si>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</si>
  <si>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</si>
  <si>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</si>
  <si>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</si>
  <si>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</si>
  <si>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</si>
  <si>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</si>
  <si>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</si>
  <si>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</si>
  <si>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</si>
  <si>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</si>
  <si>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</si>
  <si>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</si>
  <si>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</si>
  <si>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</si>
  <si>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</si>
  <si>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</si>
  <si>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</si>
  <si>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</si>
  <si>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</si>
  <si>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</si>
  <si>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</si>
  <si>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</si>
  <si>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</si>
  <si>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</si>
  <si>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</si>
  <si>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</si>
  <si>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</si>
  <si>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</si>
  <si>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</si>
  <si>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</si>
  <si>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</si>
  <si>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</si>
  <si>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</si>
  <si>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</si>
  <si>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</si>
  <si>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</si>
  <si>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</si>
  <si>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</si>
  <si>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</si>
  <si>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</si>
  <si>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</si>
  <si>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</si>
  <si>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</si>
  <si>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</si>
  <si>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</si>
  <si>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</si>
  <si>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</si>
  <si>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</si>
  <si>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</si>
  <si>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</si>
  <si>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</si>
  <si>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</si>
  <si>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</si>
  <si>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</si>
  <si>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</si>
  <si>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</si>
  <si>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</si>
  <si>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</si>
  <si>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</si>
  <si>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</si>
  <si>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</si>
  <si>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</si>
  <si>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</si>
  <si>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</si>
  <si>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</si>
  <si>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</si>
  <si>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</si>
  <si>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</si>
  <si>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</si>
  <si>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</si>
  <si>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</si>
  <si>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</si>
  <si>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</si>
  <si>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</si>
  <si>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</si>
  <si>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</si>
  <si>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</si>
  <si>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</si>
  <si>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</si>
  <si>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</si>
  <si>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</si>
  <si>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</si>
  <si>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</si>
  <si>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</si>
  <si>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</si>
  <si>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</si>
  <si>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</si>
  <si>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</si>
  <si>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</si>
  <si>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</si>
  <si>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</si>
  <si>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</si>
  <si>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</si>
  <si>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</si>
  <si>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</si>
  <si>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</si>
  <si>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</si>
  <si>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</si>
  <si>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</si>
  <si>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</si>
  <si>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</si>
  <si>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</si>
  <si>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</si>
  <si>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</si>
  <si>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</si>
  <si>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</si>
  <si>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</si>
  <si>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</si>
  <si>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</si>
  <si>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</si>
  <si>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</si>
  <si>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</si>
  <si>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</si>
  <si>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</si>
  <si>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</si>
  <si>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</si>
  <si>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</si>
  <si>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</si>
  <si>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</si>
  <si>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</si>
  <si>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</si>
  <si>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</si>
  <si>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</si>
  <si>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</si>
  <si>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</si>
  <si>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</si>
  <si>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</si>
  <si>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</si>
  <si>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</si>
  <si>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</si>
  <si>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</si>
  <si>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</si>
  <si>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</si>
  <si>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</si>
  <si>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</si>
  <si>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</si>
  <si>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</si>
  <si>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</si>
  <si>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</si>
  <si>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</si>
  <si>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</si>
  <si>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</si>
  <si>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</si>
  <si>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</si>
  <si>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</si>
  <si>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</si>
  <si>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</si>
  <si>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</si>
  <si>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</si>
  <si>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</si>
  <si>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</si>
  <si>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</si>
  <si>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</si>
  <si>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</si>
  <si>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</si>
  <si>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</si>
  <si>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</si>
  <si>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</si>
  <si>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</si>
  <si>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</si>
  <si>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</si>
  <si>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</si>
  <si>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</si>
  <si>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</si>
  <si>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</si>
  <si>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</si>
  <si>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</si>
  <si>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</si>
  <si>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</si>
  <si>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</si>
  <si>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</si>
  <si>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</si>
  <si>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</si>
  <si>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</si>
  <si>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</si>
  <si>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</si>
  <si>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</si>
  <si>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</si>
  <si>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</si>
  <si>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</si>
  <si>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</si>
  <si>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</si>
  <si>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</si>
  <si>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</si>
  <si>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</si>
  <si>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</si>
  <si>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</si>
  <si>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</si>
  <si>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</si>
  <si>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</si>
  <si>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</si>
  <si>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</si>
  <si>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</si>
  <si>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</si>
  <si>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</si>
  <si>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</si>
  <si>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</si>
  <si>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</si>
  <si>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</si>
  <si>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</si>
  <si>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</si>
  <si>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</si>
  <si>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</si>
  <si>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</si>
  <si>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</si>
  <si>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</si>
  <si>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</si>
  <si>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</si>
  <si>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</si>
  <si>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</si>
  <si>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</si>
  <si>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</si>
  <si>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</si>
  <si>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</si>
  <si>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</si>
  <si>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</si>
  <si>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</si>
  <si>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</si>
  <si>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</si>
  <si>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</si>
  <si>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</si>
  <si>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</si>
  <si>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</si>
  <si>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</si>
  <si>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</si>
  <si>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</si>
  <si>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</si>
  <si>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</si>
  <si>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</si>
  <si>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</si>
  <si>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</si>
  <si>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</si>
  <si>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</si>
  <si>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</si>
  <si>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</si>
  <si>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</si>
  <si>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</si>
  <si>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</si>
  <si>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</si>
  <si>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</si>
  <si>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</si>
  <si>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</si>
  <si>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</si>
  <si>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</si>
  <si>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</si>
  <si>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</si>
  <si>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</si>
  <si>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</si>
  <si>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</si>
  <si>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</si>
  <si>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</si>
  <si>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</si>
  <si>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</si>
  <si>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</si>
  <si>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</si>
  <si>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</si>
  <si>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</si>
  <si>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</si>
  <si>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</si>
  <si>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</si>
  <si>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</si>
  <si>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</si>
  <si>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</si>
  <si>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</si>
  <si>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</si>
  <si>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</si>
  <si>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</si>
  <si>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</si>
  <si>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</si>
  <si>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</si>
  <si>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</si>
  <si>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</si>
  <si>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</si>
  <si>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</si>
  <si>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</si>
  <si>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</si>
  <si>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</si>
  <si>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</si>
  <si>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</si>
  <si>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</si>
  <si>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</si>
  <si>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</si>
  <si>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</si>
  <si>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</si>
  <si>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</si>
  <si>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</si>
  <si>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</si>
  <si>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</si>
  <si>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</si>
  <si>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</si>
  <si>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</si>
  <si>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</si>
  <si>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</si>
  <si>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</si>
  <si>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</si>
  <si>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</si>
  <si>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</si>
  <si>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</si>
  <si>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</si>
  <si>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</si>
  <si>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</si>
  <si>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</si>
  <si>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</si>
  <si>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</si>
  <si>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</si>
  <si>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</si>
  <si>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</si>
  <si>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</si>
  <si>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</si>
  <si>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</si>
  <si>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</si>
  <si>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</si>
  <si>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</si>
  <si>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</si>
  <si>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</si>
  <si>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</si>
  <si>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</si>
  <si>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</si>
  <si>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</si>
  <si>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</si>
  <si>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</si>
  <si>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</si>
  <si>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</si>
  <si>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</si>
  <si>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</si>
  <si>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</si>
  <si>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</si>
  <si>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</si>
  <si>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</si>
  <si>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</si>
  <si>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</si>
  <si>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</si>
  <si>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</si>
  <si>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</si>
  <si>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</si>
  <si>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</si>
  <si>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</si>
  <si>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</si>
  <si>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</si>
  <si>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</si>
  <si>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</si>
  <si>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</si>
  <si>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</si>
  <si>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</si>
  <si>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</si>
  <si>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</si>
  <si>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</si>
  <si>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</si>
  <si>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</si>
  <si>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</si>
  <si>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</si>
  <si>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</si>
  <si>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</si>
  <si>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</si>
  <si>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</si>
  <si>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</si>
  <si>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</si>
  <si>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</si>
  <si>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</si>
  <si>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</si>
  <si>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</si>
  <si>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</si>
  <si>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</si>
  <si>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</si>
  <si>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</si>
  <si>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</si>
  <si>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</si>
  <si>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</si>
  <si>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</si>
  <si>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</si>
  <si>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</si>
  <si>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</si>
  <si>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</si>
  <si>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</si>
  <si>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</si>
  <si>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</si>
  <si>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</si>
  <si>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</si>
  <si>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</si>
  <si>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</si>
  <si>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</si>
  <si>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</si>
  <si>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</si>
  <si>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</si>
  <si>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</si>
  <si>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</si>
  <si>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</si>
  <si>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</si>
  <si>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</si>
  <si>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</si>
  <si>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</si>
  <si>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</si>
  <si>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</si>
  <si>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</si>
  <si>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</si>
  <si>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</si>
  <si>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</si>
  <si>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</si>
  <si>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</si>
  <si>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</si>
  <si>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</si>
  <si>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</si>
  <si>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</si>
  <si>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</si>
  <si>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</si>
  <si>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</si>
  <si>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</si>
  <si>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</si>
  <si>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</si>
  <si>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</si>
  <si>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</si>
  <si>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</si>
  <si>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</si>
  <si>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</si>
  <si>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</si>
  <si>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</si>
  <si>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</si>
  <si>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</si>
  <si>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</si>
  <si>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</si>
  <si>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</si>
  <si>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</si>
  <si>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</si>
  <si>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</si>
  <si>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</si>
  <si>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</si>
  <si>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</si>
  <si>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</si>
  <si>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</si>
  <si>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</si>
  <si>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</si>
  <si>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</si>
  <si>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</si>
  <si>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</si>
  <si>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</si>
  <si>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</si>
  <si>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</si>
  <si>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</si>
  <si>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</si>
  <si>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</si>
  <si>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</si>
  <si>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</si>
  <si>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</si>
  <si>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</si>
  <si>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</si>
  <si>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</si>
  <si>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</si>
  <si>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</si>
  <si>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</si>
  <si>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</si>
  <si>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</si>
  <si>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</si>
  <si>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</si>
  <si>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</si>
  <si>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</si>
  <si>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</si>
  <si>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</si>
  <si>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</si>
  <si>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</si>
  <si>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</si>
  <si>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</si>
  <si>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</si>
  <si>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</si>
  <si>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</si>
  <si>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</si>
  <si>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</si>
  <si>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</si>
  <si>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</si>
  <si>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</si>
  <si>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</si>
  <si>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</si>
  <si>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</si>
  <si>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</si>
  <si>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</si>
  <si>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</si>
  <si>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</si>
  <si>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</si>
  <si>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</si>
  <si>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</si>
  <si>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</si>
  <si>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</si>
  <si>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</si>
  <si>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</si>
  <si>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</si>
  <si>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</si>
  <si>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</si>
  <si>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</si>
  <si>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</si>
  <si>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</si>
  <si>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</si>
  <si>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</si>
  <si>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</si>
  <si>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</si>
  <si>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</si>
  <si>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</si>
  <si>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</si>
  <si>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</si>
  <si>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</si>
  <si>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</si>
  <si>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</si>
  <si>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</si>
  <si>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</si>
  <si>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</si>
  <si>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</si>
  <si>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</si>
  <si>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</si>
  <si>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</si>
  <si>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</si>
  <si>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</si>
  <si>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</si>
  <si>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</si>
  <si>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</si>
  <si>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</si>
  <si>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</si>
  <si>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</si>
  <si>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</si>
  <si>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</si>
  <si>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</si>
  <si>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</si>
  <si>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</si>
  <si>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</si>
  <si>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</si>
  <si>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</si>
  <si>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</si>
  <si>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</si>
  <si>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</si>
  <si>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</si>
  <si>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</si>
  <si>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</si>
  <si>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</si>
  <si>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</si>
  <si>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</si>
  <si>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</si>
  <si>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</si>
  <si>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</si>
  <si>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</si>
  <si>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</si>
  <si>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</si>
  <si>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</si>
  <si>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</si>
  <si>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</si>
  <si>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</si>
  <si>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</si>
  <si>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</si>
  <si>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</si>
  <si>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</si>
  <si>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</si>
  <si>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</si>
  <si>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</si>
  <si>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</si>
  <si>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</si>
  <si>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</si>
  <si>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</si>
  <si>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</si>
  <si>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</si>
  <si>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</si>
  <si>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</si>
  <si>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</si>
  <si>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</si>
  <si>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</si>
  <si>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</si>
  <si>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</si>
  <si>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</si>
  <si>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</si>
  <si>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</si>
  <si>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</si>
  <si>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</si>
  <si>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</si>
  <si>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</si>
  <si>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</si>
  <si>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</si>
  <si>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</si>
  <si>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</si>
  <si>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</si>
  <si>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</si>
  <si>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</si>
  <si>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</si>
  <si>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</si>
  <si>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</si>
  <si>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</si>
  <si>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</si>
  <si>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</si>
  <si>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</si>
  <si>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</si>
  <si>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</si>
  <si>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</si>
  <si>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</si>
  <si>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</si>
  <si>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</si>
  <si>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</si>
  <si>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</si>
  <si>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</si>
  <si>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</si>
  <si>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</si>
  <si>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</si>
  <si>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</si>
  <si>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</si>
  <si>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</si>
  <si>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</si>
  <si>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</si>
  <si>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</si>
  <si>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</si>
  <si>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</si>
  <si>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</si>
  <si>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</si>
  <si>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</si>
  <si>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</si>
  <si>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</si>
  <si>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</si>
  <si>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</si>
  <si>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</si>
  <si>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</si>
  <si>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</si>
  <si>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</si>
  <si>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</si>
  <si>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</si>
  <si>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</si>
  <si>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</si>
  <si>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</si>
  <si>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</si>
  <si>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</si>
  <si>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</si>
  <si>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</si>
  <si>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</si>
  <si>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</si>
  <si>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</si>
  <si>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</si>
  <si>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</si>
  <si>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</si>
  <si>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</si>
  <si>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</si>
  <si>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</si>
  <si>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</si>
  <si>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</si>
  <si>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</si>
  <si>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</si>
  <si>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</si>
  <si>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</si>
  <si>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</si>
  <si>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</si>
  <si>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</si>
  <si>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</si>
  <si>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</si>
  <si>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</si>
  <si>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</si>
  <si>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</si>
  <si>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</si>
  <si>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</si>
  <si>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</si>
  <si>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</si>
  <si>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</si>
  <si>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</si>
  <si>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</si>
  <si>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</si>
  <si>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</si>
  <si>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</si>
  <si>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</si>
  <si>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</si>
  <si>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</si>
  <si>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</si>
  <si>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</si>
  <si>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</si>
  <si>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</si>
  <si>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</si>
  <si>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</si>
  <si>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</si>
  <si>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</si>
  <si>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</si>
  <si>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</si>
  <si>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</si>
  <si>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</si>
  <si>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</si>
  <si>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</si>
  <si>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</si>
  <si>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</si>
  <si>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</si>
  <si>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</si>
  <si>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</si>
  <si>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</si>
  <si>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</si>
  <si>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</si>
  <si>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</si>
  <si>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</si>
  <si>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</si>
  <si>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</si>
  <si>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</si>
  <si>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</si>
  <si>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</si>
  <si>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</si>
  <si>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</si>
  <si>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</si>
  <si>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</si>
  <si>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</si>
  <si>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</si>
  <si>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</si>
  <si>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</si>
  <si>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</si>
  <si>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</si>
  <si>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</si>
  <si>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</si>
  <si>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</si>
  <si>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</si>
  <si>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</si>
  <si>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</si>
  <si>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</si>
  <si>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</si>
  <si>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</si>
  <si>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</si>
  <si>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</si>
  <si>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</si>
  <si>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</si>
  <si>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</si>
  <si>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</si>
  <si>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</si>
  <si>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</si>
  <si>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</si>
  <si>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</si>
  <si>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</si>
  <si>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</si>
  <si>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</si>
  <si>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</si>
  <si>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</si>
  <si>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</si>
  <si>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</si>
  <si>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</si>
  <si>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</si>
  <si>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</si>
  <si>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</si>
  <si>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</si>
  <si>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</si>
  <si>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</si>
  <si>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</si>
  <si>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</si>
  <si>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</si>
  <si>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</si>
  <si>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</si>
  <si>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</si>
  <si>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</si>
  <si>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</si>
  <si>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</si>
  <si>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</si>
  <si>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</si>
  <si>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</si>
  <si>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</si>
  <si>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</si>
  <si>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</si>
  <si>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</si>
  <si>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</si>
  <si>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</si>
  <si>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</si>
  <si>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</si>
  <si>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</si>
  <si>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</si>
  <si>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</si>
  <si>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</si>
  <si>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</si>
  <si>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</si>
  <si>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</si>
  <si>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</si>
  <si>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</si>
  <si>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</si>
  <si>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</si>
  <si>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</si>
  <si>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</si>
  <si>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</si>
  <si>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</si>
  <si>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</si>
  <si>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</si>
  <si>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</si>
  <si>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</si>
  <si>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</si>
  <si>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</si>
  <si>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</si>
  <si>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</si>
  <si>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</si>
  <si>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</si>
  <si>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</si>
  <si>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</si>
  <si>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</si>
  <si>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</si>
  <si>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</si>
  <si>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</si>
  <si>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</si>
  <si>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</si>
  <si>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</si>
  <si>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</si>
  <si>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</si>
  <si>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</si>
  <si>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</si>
  <si>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</si>
  <si>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</si>
  <si>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</si>
  <si>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</si>
  <si>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</si>
  <si>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</si>
  <si>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</si>
  <si>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</si>
  <si>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</si>
  <si>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</si>
  <si>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</si>
  <si>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</si>
  <si>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</si>
  <si>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</si>
  <si>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</si>
  <si>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</si>
  <si>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</si>
  <si>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</si>
  <si>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</si>
  <si>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</si>
  <si>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</si>
  <si>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</si>
  <si>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</si>
  <si>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</si>
  <si>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</si>
  <si>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</si>
  <si>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</si>
  <si>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</si>
  <si>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</si>
  <si>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</si>
  <si>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</si>
  <si>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</si>
  <si>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</si>
  <si>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</si>
  <si>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</si>
  <si>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</si>
  <si>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</si>
  <si>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</si>
  <si>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</si>
  <si>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</si>
  <si>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</si>
  <si>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</si>
  <si>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</si>
  <si>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</si>
  <si>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</si>
  <si>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</si>
  <si>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</si>
  <si>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</si>
  <si>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</si>
  <si>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</si>
  <si>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</si>
  <si>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</si>
  <si>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</si>
  <si>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</si>
  <si>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</si>
  <si>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</si>
  <si>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</si>
  <si>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</si>
  <si>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</si>
  <si>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</si>
  <si>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</si>
  <si>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</si>
  <si>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</si>
  <si>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</si>
  <si>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</si>
  <si>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</si>
  <si>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</si>
  <si>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</si>
  <si>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</si>
  <si>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</si>
  <si>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</si>
  <si>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</si>
  <si>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</si>
  <si>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</si>
  <si>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</si>
  <si>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</si>
  <si>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</si>
  <si>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</si>
  <si>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</si>
  <si>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</si>
  <si>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</si>
  <si>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</si>
  <si>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</si>
  <si>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</si>
  <si>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</si>
  <si>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</si>
  <si>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</si>
  <si>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</si>
  <si>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</si>
  <si>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</si>
  <si>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</si>
  <si>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</si>
  <si>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</si>
  <si>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</si>
  <si>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</si>
  <si>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</si>
  <si>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</si>
  <si>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</si>
  <si>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</si>
  <si>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</si>
  <si>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</si>
  <si>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</si>
  <si>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</si>
  <si>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</si>
  <si>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</si>
  <si>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</si>
  <si>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</si>
  <si>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</si>
  <si>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</si>
  <si>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</si>
  <si>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</si>
  <si>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</si>
  <si>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</si>
  <si>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</si>
  <si>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</si>
  <si>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</si>
  <si>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</si>
  <si>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</si>
  <si>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</si>
  <si>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</si>
  <si>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</si>
  <si>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</si>
  <si>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</si>
  <si>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</si>
  <si>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</si>
  <si>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</si>
  <si>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</si>
  <si>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</si>
  <si>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</si>
  <si>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</si>
  <si>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</si>
  <si>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</si>
  <si>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</si>
  <si>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</si>
  <si>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</si>
  <si>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</si>
  <si>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</si>
  <si>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</si>
  <si>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</si>
  <si>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</si>
  <si>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</si>
  <si>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</si>
  <si>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</si>
  <si>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</si>
  <si>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</si>
  <si>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</si>
  <si>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</si>
  <si>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</si>
  <si>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</si>
  <si>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</si>
  <si>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</si>
  <si>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</si>
  <si>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</si>
  <si>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</si>
  <si>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</si>
  <si>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</si>
  <si>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</si>
  <si>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</si>
  <si>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</si>
  <si>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</si>
  <si>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</si>
  <si>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</si>
  <si>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</si>
  <si>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</si>
  <si>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</si>
  <si>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</si>
  <si>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</si>
  <si>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</si>
  <si>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</si>
  <si>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</si>
  <si>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</si>
  <si>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</si>
  <si>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</si>
  <si>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</si>
  <si>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</si>
  <si>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</si>
  <si>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</si>
  <si>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</si>
  <si>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</si>
  <si>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</si>
  <si>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</si>
  <si>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</si>
  <si>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</si>
  <si>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</si>
  <si>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</si>
  <si>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</si>
  <si>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</si>
  <si>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</si>
  <si>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</si>
  <si>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</si>
  <si>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</si>
  <si>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</si>
  <si>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</si>
  <si>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</si>
  <si>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</si>
  <si>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</si>
  <si>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</si>
  <si>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</si>
  <si>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</si>
  <si>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</si>
  <si>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</si>
  <si>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</si>
  <si>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</si>
  <si>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</si>
  <si>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</si>
  <si>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</si>
  <si>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</si>
  <si>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</si>
  <si>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</si>
  <si>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</si>
  <si>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</si>
  <si>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</si>
  <si>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</si>
  <si>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</si>
  <si>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</si>
  <si>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</si>
  <si>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</si>
  <si>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</si>
  <si>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</si>
  <si>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</si>
  <si>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</si>
  <si>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</si>
  <si>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</si>
  <si>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</si>
  <si>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</si>
  <si>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</si>
  <si>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</si>
  <si>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</si>
  <si>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</si>
  <si>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</si>
  <si>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</si>
  <si>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</si>
  <si>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</si>
  <si>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</si>
  <si>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</si>
  <si>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</si>
  <si>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</si>
  <si>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</si>
  <si>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</si>
  <si>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</si>
  <si>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</si>
  <si>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</si>
  <si>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</si>
  <si>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</si>
  <si>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</si>
  <si>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</si>
  <si>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</si>
  <si>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</si>
  <si>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</si>
  <si>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</si>
  <si>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</si>
  <si>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</si>
  <si>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</si>
  <si>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</si>
  <si>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</si>
  <si>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</si>
  <si>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</si>
  <si>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</si>
  <si>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</si>
  <si>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</si>
  <si>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</si>
  <si>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</si>
  <si>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</si>
  <si>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</si>
  <si>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</si>
  <si>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</si>
  <si>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</si>
  <si>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</si>
  <si>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</si>
  <si>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</si>
  <si>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</si>
  <si>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</si>
  <si>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</si>
  <si>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</si>
  <si>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</si>
  <si>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</si>
  <si>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</si>
  <si>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</si>
  <si>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</si>
  <si>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</si>
  <si>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</si>
  <si>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</si>
  <si>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</si>
  <si>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</si>
  <si>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</si>
  <si>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</si>
  <si>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</si>
  <si>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</si>
  <si>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</si>
  <si>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</si>
  <si>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</si>
  <si>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</si>
  <si>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</si>
  <si>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</si>
  <si>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</si>
  <si>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</si>
  <si>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</si>
  <si>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</si>
  <si>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</si>
  <si>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</si>
  <si>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</si>
  <si>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</si>
  <si>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</si>
  <si>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</si>
  <si>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</si>
  <si>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</si>
  <si>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</si>
  <si>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</si>
  <si>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</si>
  <si>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</si>
  <si>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</si>
  <si>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</si>
  <si>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</si>
  <si>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</si>
  <si>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</si>
  <si>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</si>
  <si>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</si>
  <si>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</si>
  <si>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</si>
  <si>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</si>
  <si>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</si>
  <si>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</si>
  <si>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</si>
  <si>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</si>
  <si>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</si>
  <si>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</si>
  <si>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</si>
  <si>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</si>
  <si>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</si>
  <si>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</si>
  <si>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</si>
  <si>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</si>
  <si>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</si>
  <si>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</si>
  <si>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</si>
  <si>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</si>
  <si>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</si>
  <si>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</si>
  <si>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</si>
  <si>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</si>
  <si>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</si>
  <si>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</si>
  <si>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</si>
  <si>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</si>
  <si>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</si>
  <si>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</si>
  <si>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</si>
  <si>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</si>
  <si>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</si>
  <si>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</si>
  <si>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</si>
  <si>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</si>
  <si>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</si>
  <si>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</si>
  <si>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</si>
  <si>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</si>
  <si>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</si>
  <si>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</si>
  <si>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</si>
  <si>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</si>
  <si>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</si>
  <si>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</si>
  <si>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</si>
  <si>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</si>
  <si>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</si>
  <si>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</si>
  <si>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</si>
  <si>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</si>
  <si>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</si>
  <si>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</si>
  <si>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</si>
  <si>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</si>
  <si>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</si>
  <si>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</si>
  <si>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</si>
  <si>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</si>
  <si>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</si>
  <si>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</si>
  <si>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</si>
  <si>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</si>
  <si>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</si>
  <si>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</si>
  <si>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</si>
  <si>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</si>
  <si>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</si>
  <si>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</si>
  <si>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</si>
  <si>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</si>
  <si>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</si>
  <si>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</si>
  <si>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</si>
  <si>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</si>
  <si>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</si>
  <si>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</si>
  <si>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</si>
  <si>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</si>
  <si>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</si>
  <si>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</si>
  <si>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</si>
  <si>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</si>
  <si>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</si>
  <si>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</si>
  <si>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</si>
  <si>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</si>
  <si>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</si>
  <si>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</si>
  <si>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</si>
  <si>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</si>
  <si>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</si>
  <si>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</si>
  <si>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</si>
  <si>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</si>
  <si>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</si>
  <si>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</si>
  <si>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</si>
  <si>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</si>
  <si>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</si>
  <si>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</si>
  <si>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</si>
  <si>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</si>
  <si>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</si>
  <si>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</si>
  <si>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</si>
  <si>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</si>
  <si>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</si>
  <si>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</si>
  <si>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</si>
  <si>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</si>
  <si>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</si>
  <si>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</si>
  <si>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</si>
  <si>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</si>
  <si>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</si>
  <si>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</si>
  <si>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</si>
  <si>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</si>
  <si>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</si>
  <si>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</si>
  <si>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</si>
  <si>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</si>
  <si>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</si>
  <si>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</si>
  <si>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</si>
  <si>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</si>
  <si>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</si>
  <si>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</si>
  <si>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</si>
  <si>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</si>
  <si>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</si>
  <si>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</si>
  <si>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</si>
  <si>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</si>
  <si>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</si>
  <si>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</si>
  <si>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</si>
  <si>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</si>
  <si>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</si>
  <si>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</si>
  <si>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</si>
  <si>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</si>
  <si>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</si>
  <si>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</si>
  <si>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</si>
  <si>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</si>
  <si>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</si>
  <si>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</si>
  <si>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</si>
  <si>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</si>
  <si>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</si>
  <si>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</si>
  <si>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</si>
  <si>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</si>
  <si>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</si>
  <si>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</si>
  <si>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</si>
  <si>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</si>
  <si>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</si>
  <si>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</si>
  <si>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</si>
  <si>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</si>
  <si>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</si>
  <si>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</si>
  <si>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</si>
  <si>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</si>
  <si>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</si>
  <si>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</si>
  <si>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</si>
  <si>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</si>
  <si>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</si>
  <si>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</si>
  <si>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</si>
  <si>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</si>
  <si>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</si>
  <si>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</si>
  <si>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</si>
  <si>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</si>
  <si>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</si>
  <si>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</si>
  <si>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</si>
  <si>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</si>
  <si>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</si>
  <si>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</si>
  <si>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</si>
  <si>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</si>
  <si>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</si>
  <si>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</si>
  <si>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</si>
  <si>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</si>
  <si>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</si>
  <si>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</si>
  <si>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</si>
  <si>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</si>
  <si>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</si>
  <si>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</si>
  <si>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</si>
  <si>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</si>
  <si>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</si>
  <si>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</si>
  <si>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</si>
  <si>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</si>
  <si>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</si>
  <si>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</si>
  <si>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</si>
  <si>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</si>
  <si>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</si>
  <si>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</si>
  <si>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</si>
  <si>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</si>
  <si>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</si>
  <si>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</si>
  <si>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</si>
  <si>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</si>
  <si>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</si>
  <si>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</si>
  <si>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</si>
  <si>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</si>
  <si>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</si>
  <si>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</si>
  <si>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</si>
  <si>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</si>
  <si>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</si>
  <si>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</si>
  <si>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</si>
  <si>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</si>
  <si>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</si>
  <si>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</si>
  <si>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</si>
  <si>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</si>
  <si>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</si>
  <si>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</si>
  <si>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</si>
  <si>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</si>
  <si>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</si>
  <si>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</si>
  <si>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</si>
  <si>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</si>
  <si>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</si>
  <si>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</si>
  <si>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</si>
  <si>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</si>
  <si>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</si>
  <si>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</si>
  <si>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</si>
  <si>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</si>
  <si>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</si>
  <si>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</si>
  <si>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</si>
  <si>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</si>
  <si>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</si>
  <si>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</si>
  <si>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</si>
  <si>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</si>
  <si>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</si>
  <si>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</si>
  <si>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</si>
  <si>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</si>
  <si>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</si>
  <si>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</si>
  <si>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</si>
  <si>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</si>
  <si>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</si>
  <si>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</si>
  <si>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</si>
  <si>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</si>
  <si>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</si>
  <si>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</si>
  <si>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</si>
  <si>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</si>
  <si>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</si>
  <si>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</si>
  <si>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</si>
  <si>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</si>
  <si>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</si>
  <si>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</si>
  <si>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</si>
  <si>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</si>
  <si>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</si>
  <si>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</si>
  <si>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</si>
  <si>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</si>
  <si>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</si>
  <si>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</si>
  <si>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</si>
  <si>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</si>
  <si>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</si>
  <si>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</si>
  <si>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</si>
  <si>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</si>
  <si>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</si>
  <si>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</si>
  <si>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</si>
  <si>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</si>
  <si>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</si>
  <si>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</si>
  <si>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</si>
  <si>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</si>
  <si>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</si>
  <si>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</si>
  <si>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</si>
  <si>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</si>
  <si>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</si>
  <si>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</si>
  <si>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</si>
  <si>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</si>
  <si>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</si>
  <si>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</si>
  <si>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</si>
  <si>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</si>
  <si>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</si>
  <si>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</si>
  <si>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</si>
  <si>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</si>
  <si>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</si>
  <si>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</si>
  <si>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</si>
  <si>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</si>
  <si>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</si>
  <si>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</si>
  <si>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</si>
  <si>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</si>
  <si>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</si>
  <si>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</si>
  <si>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</si>
  <si>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</si>
  <si>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</si>
  <si>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</si>
  <si>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</si>
  <si>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</si>
  <si>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</si>
  <si>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</si>
  <si>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</si>
  <si>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</si>
  <si>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</si>
  <si>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</si>
  <si>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</si>
  <si>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</si>
  <si>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</si>
  <si>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</si>
  <si>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</si>
  <si>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</si>
  <si>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</si>
  <si>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</si>
  <si>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</si>
  <si>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</si>
  <si>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</si>
  <si>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</si>
  <si>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</si>
  <si>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</si>
  <si>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</si>
  <si>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</si>
  <si>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</si>
  <si>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</si>
  <si>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</si>
  <si>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</si>
  <si>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</si>
  <si>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</si>
  <si>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</si>
  <si>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</si>
  <si>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</si>
  <si>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</si>
  <si>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</si>
  <si>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</si>
  <si>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</si>
  <si>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</si>
  <si>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</si>
  <si>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</si>
  <si>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</si>
  <si>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</si>
  <si>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</si>
  <si>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</si>
  <si>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</si>
  <si>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</si>
  <si>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</si>
  <si>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</si>
  <si>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</si>
  <si>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</si>
  <si>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</si>
  <si>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</si>
  <si>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</si>
  <si>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</si>
  <si>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</si>
  <si>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</si>
  <si>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</si>
  <si>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</si>
  <si>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</si>
  <si>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</si>
  <si>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</si>
  <si>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</si>
  <si>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</si>
  <si>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</si>
  <si>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</si>
  <si>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</si>
  <si>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</si>
  <si>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</si>
  <si>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</si>
  <si>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</si>
  <si>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</si>
  <si>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</si>
  <si>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</si>
  <si>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</si>
  <si>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</si>
  <si>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</si>
  <si>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</si>
  <si>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</si>
  <si>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</si>
  <si>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</si>
  <si>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</si>
  <si>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</si>
  <si>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</si>
  <si>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</si>
  <si>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</si>
  <si>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</si>
  <si>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</si>
  <si>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</si>
  <si>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</si>
  <si>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</si>
  <si>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</si>
  <si>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</si>
  <si>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</si>
  <si>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</si>
  <si>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</si>
  <si>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</si>
  <si>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</si>
  <si>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</si>
  <si>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</si>
  <si>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</si>
  <si>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</si>
  <si>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</si>
  <si>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</si>
  <si>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</si>
  <si>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</si>
  <si>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</si>
  <si>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</si>
  <si>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</si>
  <si>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</si>
  <si>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</si>
  <si>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</si>
  <si>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</si>
  <si>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</si>
  <si>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</si>
  <si>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</si>
  <si>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</si>
  <si>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</si>
  <si>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</si>
  <si>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</si>
  <si>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</si>
  <si>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</si>
  <si>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</si>
  <si>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</si>
  <si>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</si>
  <si>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</si>
  <si>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</si>
  <si>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</si>
  <si>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</si>
  <si>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</si>
  <si>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</si>
  <si>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</si>
  <si>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</si>
  <si>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</si>
  <si>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</si>
  <si>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</si>
  <si>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</si>
  <si>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</si>
  <si>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</si>
  <si>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</si>
  <si>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</si>
  <si>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</si>
  <si>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</si>
  <si>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</si>
  <si>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</si>
  <si>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</si>
  <si>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</si>
  <si>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</si>
  <si>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</si>
  <si>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</si>
  <si>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</si>
  <si>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</si>
  <si>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</si>
  <si>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</si>
  <si>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</si>
  <si>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</si>
  <si>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</si>
  <si>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</si>
  <si>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</si>
  <si>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</si>
  <si>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</si>
  <si>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</si>
  <si>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</si>
  <si>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</si>
  <si>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</si>
  <si>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</si>
  <si>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</si>
  <si>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</si>
  <si>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</si>
  <si>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</si>
  <si>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</si>
  <si>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</si>
  <si>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</si>
  <si>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</si>
  <si>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</si>
  <si>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</si>
  <si>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</si>
  <si>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</si>
  <si>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</si>
  <si>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</si>
  <si>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</si>
  <si>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</si>
  <si>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</si>
  <si>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</si>
  <si>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</si>
  <si>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</si>
  <si>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</si>
  <si>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</si>
  <si>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</si>
  <si>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</si>
  <si>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</si>
  <si>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</si>
  <si>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</si>
  <si>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</si>
  <si>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</si>
  <si>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</si>
  <si>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</si>
  <si>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</si>
  <si>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</si>
  <si>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</si>
  <si>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</si>
  <si>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</si>
  <si>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</si>
  <si>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</si>
  <si>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</si>
  <si>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</si>
  <si>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</si>
  <si>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</si>
  <si>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</si>
  <si>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</si>
  <si>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</si>
  <si>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</si>
  <si>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</si>
  <si>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</si>
  <si>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</si>
  <si>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</si>
  <si>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</si>
  <si>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</si>
  <si>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</si>
  <si>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</si>
  <si>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</si>
  <si>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</si>
  <si>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</si>
  <si>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</si>
  <si>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</si>
  <si>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</si>
  <si>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</si>
  <si>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</si>
  <si>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</si>
  <si>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</si>
  <si>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</si>
  <si>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</si>
  <si>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</si>
  <si>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</si>
  <si>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</si>
  <si>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</si>
  <si>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</si>
  <si>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</si>
  <si>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</si>
  <si>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</si>
  <si>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</si>
  <si>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</si>
  <si>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</si>
  <si>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</si>
  <si>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</si>
  <si>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</si>
  <si>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</si>
  <si>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</si>
  <si>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</si>
  <si>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</si>
  <si>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</si>
  <si>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</si>
  <si>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</si>
  <si>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</si>
  <si>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</si>
  <si>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</si>
  <si>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</si>
  <si>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</si>
  <si>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</si>
  <si>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</si>
  <si>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</si>
  <si>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</si>
  <si>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</si>
  <si>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</si>
  <si>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</si>
  <si>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</si>
  <si>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</si>
  <si>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</si>
  <si>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</si>
  <si>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</si>
  <si>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</si>
  <si>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</si>
  <si>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</si>
  <si>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</si>
  <si>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</si>
  <si>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</si>
  <si>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</si>
  <si>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</si>
  <si>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</si>
  <si>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</si>
  <si>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</si>
  <si>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</si>
  <si>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</si>
  <si>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</si>
  <si>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</si>
  <si>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</si>
  <si>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</si>
  <si>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</si>
  <si>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</si>
  <si>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</si>
  <si>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</si>
  <si>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</si>
  <si>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</si>
  <si>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</si>
  <si>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</si>
  <si>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</si>
  <si>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</si>
  <si>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</si>
  <si>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</si>
  <si>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</si>
  <si>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</si>
  <si>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</si>
  <si>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</si>
  <si>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</si>
  <si>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</si>
  <si>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</si>
  <si>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</si>
  <si>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</si>
  <si>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</si>
  <si>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</si>
  <si>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</si>
  <si>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</si>
  <si>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</si>
  <si>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</si>
  <si>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</si>
  <si>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</si>
  <si>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</si>
  <si>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</si>
  <si>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</si>
  <si>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</si>
  <si>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</si>
  <si>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</si>
  <si>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</si>
  <si>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</si>
  <si>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</si>
  <si>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</si>
  <si>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</si>
  <si>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</si>
  <si>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</si>
  <si>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</si>
  <si>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</si>
  <si>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</si>
  <si>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</si>
  <si>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</si>
  <si>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</si>
  <si>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</si>
  <si>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</si>
  <si>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</si>
  <si>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</si>
  <si>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</si>
  <si>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</si>
  <si>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</si>
  <si>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</si>
  <si>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</si>
  <si>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</si>
  <si>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</si>
  <si>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</si>
  <si>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</si>
  <si>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</si>
  <si>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</si>
  <si>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</si>
  <si>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</si>
  <si>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</si>
  <si>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</si>
  <si>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</si>
  <si>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</si>
  <si>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</si>
  <si>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</si>
  <si>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</si>
  <si>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</si>
  <si>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</si>
  <si>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</si>
  <si>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</si>
  <si>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</si>
  <si>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</si>
  <si>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</si>
  <si>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</si>
  <si>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</si>
  <si>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</si>
  <si>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</si>
  <si>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</si>
  <si>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</si>
  <si>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</si>
  <si>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</si>
  <si>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</si>
  <si>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</si>
  <si>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</si>
  <si>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</si>
  <si>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</si>
  <si>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</si>
  <si>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</si>
  <si>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</si>
  <si>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</si>
  <si>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</si>
  <si>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</si>
  <si>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</si>
  <si>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</si>
  <si>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</si>
  <si>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</si>
  <si>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</si>
  <si>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</si>
  <si>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</si>
  <si>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</si>
  <si>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</si>
  <si>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</si>
  <si>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</si>
  <si>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</si>
  <si>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</si>
  <si>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</si>
  <si>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</si>
  <si>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</si>
  <si>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</si>
  <si>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</si>
  <si>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</si>
  <si>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</si>
  <si>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</si>
  <si>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</si>
  <si>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</si>
  <si>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</si>
  <si>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</si>
  <si>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</si>
  <si>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</si>
  <si>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</si>
  <si>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</si>
  <si>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</si>
  <si>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</si>
  <si>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</si>
  <si>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</si>
  <si>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</si>
  <si>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</si>
  <si>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</si>
  <si>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</si>
  <si>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</si>
  <si>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</si>
  <si>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</si>
  <si>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</si>
  <si>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</si>
  <si>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</si>
  <si>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</si>
  <si>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</si>
  <si>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</si>
  <si>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</si>
  <si>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</si>
  <si>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</si>
  <si>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</si>
  <si>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</si>
  <si>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</si>
  <si>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</si>
  <si>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</si>
  <si>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</si>
  <si>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</si>
  <si>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</si>
  <si>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</si>
  <si>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</si>
  <si>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</si>
  <si>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</si>
  <si>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</si>
  <si>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</si>
  <si>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</si>
  <si>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</si>
  <si>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</si>
  <si>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</si>
  <si>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</si>
  <si>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</si>
  <si>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</si>
  <si>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</si>
  <si>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</si>
  <si>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</si>
  <si>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</si>
  <si>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</si>
  <si>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</si>
  <si>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</si>
  <si>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</si>
  <si>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</si>
  <si>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</si>
  <si>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</si>
  <si>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</si>
  <si>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</si>
  <si>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</si>
  <si>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</si>
  <si>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</si>
  <si>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</si>
  <si>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</si>
  <si>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</si>
  <si>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</si>
  <si>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</si>
  <si>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</si>
  <si>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</si>
  <si>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</si>
  <si>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</si>
  <si>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</si>
  <si>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</si>
  <si>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</si>
  <si>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</si>
  <si>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</si>
  <si>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</si>
  <si>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</si>
  <si>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</si>
  <si>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</si>
  <si>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</si>
  <si>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</si>
  <si>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</si>
  <si>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</si>
  <si>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</si>
  <si>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</si>
  <si>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</si>
  <si>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</si>
  <si>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</si>
  <si>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</si>
  <si>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</si>
  <si>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</si>
  <si>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</si>
  <si>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</si>
  <si>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</si>
  <si>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</si>
  <si>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</si>
  <si>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</si>
  <si>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</si>
  <si>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</si>
  <si>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</si>
  <si>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</si>
  <si>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</si>
  <si>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</si>
  <si>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</si>
  <si>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</si>
  <si>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</si>
  <si>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</si>
  <si>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</si>
  <si>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</si>
  <si>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</si>
  <si>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</si>
  <si>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</si>
  <si>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</si>
  <si>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</si>
  <si>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</si>
  <si>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</si>
  <si>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</si>
  <si>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</si>
  <si>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</si>
  <si>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</si>
  <si>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</si>
  <si>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</si>
  <si>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</si>
  <si>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</si>
  <si>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</si>
  <si>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</si>
  <si>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</si>
  <si>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</si>
  <si>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</si>
  <si>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</si>
  <si>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</si>
  <si>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</si>
  <si>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</si>
  <si>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</si>
  <si>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</si>
  <si>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</si>
  <si>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</si>
  <si>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</si>
  <si>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</si>
  <si>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</si>
  <si>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</si>
  <si>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</si>
  <si>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</si>
  <si>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</si>
  <si>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</si>
  <si>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</si>
  <si>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</si>
  <si>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</si>
  <si>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</si>
  <si>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</si>
  <si>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</si>
  <si>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</si>
  <si>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</si>
  <si>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</si>
  <si>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</si>
  <si>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</si>
  <si>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</si>
  <si>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</si>
  <si>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</si>
  <si>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</si>
  <si>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</si>
  <si>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</si>
  <si>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</si>
  <si>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</si>
  <si>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</si>
  <si>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</si>
  <si>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</si>
  <si>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</si>
  <si>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</si>
  <si>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</si>
  <si>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</si>
  <si>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</si>
  <si>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</si>
  <si>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</si>
  <si>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</si>
  <si>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</si>
  <si>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</si>
  <si>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</si>
  <si>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</si>
  <si>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</si>
  <si>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</si>
  <si>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</si>
  <si>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</si>
  <si>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</si>
  <si>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</si>
  <si>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</si>
  <si>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</si>
  <si>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</si>
  <si>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</si>
  <si>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</si>
  <si>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</si>
  <si>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</si>
  <si>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</si>
  <si>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</si>
  <si>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</si>
  <si>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</si>
  <si>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</si>
  <si>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</si>
  <si>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</si>
  <si>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</si>
  <si>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</si>
  <si>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</si>
  <si>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</si>
  <si>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</si>
  <si>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</si>
  <si>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</si>
  <si>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</si>
  <si>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</si>
  <si>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</si>
  <si>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</si>
  <si>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</si>
  <si>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</si>
  <si>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</si>
  <si>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</si>
  <si>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</si>
  <si>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</si>
  <si>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</si>
  <si>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</si>
  <si>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</si>
  <si>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</si>
  <si>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</si>
  <si>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</si>
  <si>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</si>
  <si>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</si>
  <si>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</si>
  <si>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</si>
  <si>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</si>
  <si>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</si>
  <si>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</si>
  <si>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</si>
  <si>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</si>
  <si>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</si>
  <si>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</si>
  <si>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</si>
  <si>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</si>
  <si>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</si>
  <si>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</si>
  <si>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</si>
  <si>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</si>
  <si>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</si>
  <si>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</si>
  <si>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</si>
  <si>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</si>
  <si>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</si>
  <si>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</si>
  <si>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</si>
  <si>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</si>
  <si>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</si>
  <si>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</si>
  <si>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</si>
  <si>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</si>
  <si>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</si>
  <si>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</si>
  <si>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</si>
  <si>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</si>
  <si>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</si>
  <si>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</si>
  <si>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</si>
  <si>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</si>
  <si>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</si>
  <si>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</si>
  <si>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</si>
  <si>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</si>
  <si>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</si>
  <si>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</si>
  <si>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</si>
  <si>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</si>
  <si>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</si>
  <si>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</si>
  <si>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</si>
  <si>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</si>
  <si>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</si>
  <si>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</si>
  <si>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</si>
  <si>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</si>
  <si>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</si>
  <si>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</si>
  <si>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</si>
  <si>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</si>
  <si>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</si>
  <si>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</si>
  <si>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</si>
  <si>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</si>
  <si>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</si>
  <si>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</si>
  <si>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</si>
  <si>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</si>
  <si>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</si>
  <si>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</si>
  <si>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</si>
  <si>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</si>
  <si>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</si>
  <si>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</si>
  <si>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</si>
  <si>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</si>
  <si>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</si>
  <si>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</si>
  <si>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</si>
  <si>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</si>
  <si>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</si>
  <si>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</si>
  <si>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</si>
  <si>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</si>
  <si>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</si>
  <si>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</si>
  <si>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</si>
  <si>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</si>
  <si>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</si>
  <si>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</si>
  <si>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</si>
  <si>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</si>
  <si>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</si>
  <si>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</si>
  <si>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</si>
  <si>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</si>
  <si>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</si>
  <si>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</si>
  <si>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</si>
  <si>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</si>
  <si>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</si>
  <si>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</si>
  <si>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</si>
  <si>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</si>
  <si>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</si>
  <si>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</si>
  <si>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</si>
  <si>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</si>
  <si>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</si>
  <si>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</si>
  <si>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</si>
  <si>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</si>
  <si>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</si>
  <si>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</si>
  <si>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</si>
  <si>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</si>
  <si>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</si>
  <si>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</si>
  <si>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</si>
  <si>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</si>
  <si>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</si>
  <si>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</si>
  <si>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</si>
  <si>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</si>
  <si>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</si>
  <si>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</si>
  <si>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</si>
  <si>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</si>
  <si>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</si>
  <si>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</si>
  <si>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</si>
  <si>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</si>
  <si>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</si>
  <si>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</si>
  <si>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</si>
  <si>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</si>
  <si>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</si>
  <si>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</si>
  <si>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</si>
  <si>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</si>
  <si>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</si>
  <si>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</si>
  <si>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</si>
  <si>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</si>
  <si>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</si>
  <si>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</si>
  <si>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</si>
  <si>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</si>
  <si>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</si>
  <si>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</si>
  <si>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</si>
  <si>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</si>
  <si>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</si>
  <si>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</si>
  <si>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</si>
  <si>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</si>
  <si>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</si>
  <si>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</si>
  <si>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</si>
  <si>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</si>
  <si>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</si>
  <si>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</si>
  <si>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</si>
  <si>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</si>
  <si>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</si>
  <si>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</si>
  <si>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</si>
  <si>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</si>
  <si>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</si>
  <si>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</si>
  <si>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</si>
  <si>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</si>
  <si>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</si>
  <si>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</si>
  <si>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</si>
  <si>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</si>
  <si>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</si>
  <si>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</si>
  <si>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</si>
  <si>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</si>
  <si>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</si>
  <si>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</si>
  <si>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</si>
  <si>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</si>
  <si>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</si>
  <si>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</si>
  <si>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</si>
  <si>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</si>
  <si>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</si>
  <si>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</si>
  <si>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</si>
  <si>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</si>
  <si>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</si>
  <si>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</si>
  <si>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</si>
  <si>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</si>
  <si>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</si>
  <si>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</si>
  <si>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</si>
  <si>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</si>
  <si>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</si>
  <si>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</si>
  <si>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</si>
  <si>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</si>
  <si>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</si>
  <si>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</si>
  <si>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</si>
  <si>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</si>
  <si>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</si>
  <si>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</si>
  <si>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</si>
  <si>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</si>
  <si>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</si>
  <si>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</si>
  <si>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</si>
  <si>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</si>
  <si>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</si>
  <si>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</si>
  <si>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</si>
  <si>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</si>
  <si>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</si>
  <si>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</si>
  <si>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</si>
  <si>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</si>
  <si>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</si>
  <si>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</si>
  <si>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</si>
  <si>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</si>
  <si>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</si>
  <si>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</si>
  <si>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</si>
  <si>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</si>
  <si>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</si>
  <si>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</si>
  <si>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</si>
  <si>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</si>
  <si>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</si>
  <si>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</si>
  <si>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</si>
  <si>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</si>
  <si>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</si>
  <si>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</si>
  <si>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</si>
  <si>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</si>
  <si>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</si>
  <si>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</si>
  <si>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</si>
  <si>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</si>
  <si>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</si>
  <si>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</si>
  <si>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</si>
  <si>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</si>
  <si>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</si>
  <si>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</si>
  <si>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</si>
  <si>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</si>
  <si>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</si>
  <si>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</si>
  <si>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</si>
  <si>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</si>
  <si>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</si>
  <si>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</si>
  <si>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</si>
  <si>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</si>
  <si>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</si>
  <si>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</si>
  <si>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</si>
  <si>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</si>
  <si>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</si>
  <si>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</si>
  <si>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</si>
  <si>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</si>
  <si>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</si>
  <si>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</si>
  <si>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</si>
  <si>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</si>
  <si>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</si>
  <si>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</si>
  <si>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</si>
  <si>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</si>
  <si>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</si>
  <si>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</si>
  <si>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</si>
  <si>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</si>
  <si>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</si>
  <si>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</si>
  <si>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</si>
  <si>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</si>
  <si>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</si>
  <si>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</si>
  <si>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</si>
  <si>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</si>
  <si>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</si>
  <si>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</si>
  <si>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</si>
  <si>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</si>
  <si>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</si>
  <si>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</si>
  <si>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</si>
  <si>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</si>
  <si>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</si>
  <si>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</si>
  <si>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</si>
  <si>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</si>
  <si>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</si>
  <si>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</si>
  <si>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</si>
  <si>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</si>
  <si>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</si>
  <si>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</si>
  <si>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</si>
  <si>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</si>
  <si>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</si>
  <si>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</si>
  <si>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</si>
  <si>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</si>
  <si>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</si>
  <si>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</si>
  <si>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</si>
  <si>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</si>
  <si>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</si>
  <si>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</si>
  <si>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</si>
  <si>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</si>
  <si>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</si>
  <si>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</si>
  <si>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</si>
  <si>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</si>
  <si>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</si>
  <si>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</si>
  <si>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</si>
  <si>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</si>
  <si>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</si>
  <si>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</si>
  <si>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</si>
  <si>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</si>
  <si>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</si>
  <si>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</si>
  <si>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</si>
  <si>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</si>
  <si>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</si>
  <si>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</si>
  <si>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</si>
  <si>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</si>
  <si>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</si>
  <si>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</si>
  <si>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</si>
  <si>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</si>
  <si>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</si>
  <si>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</si>
  <si>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</si>
  <si>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</si>
  <si>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</si>
  <si>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</si>
  <si>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</si>
  <si>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</si>
  <si>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</si>
  <si>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</si>
  <si>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</si>
  <si>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</si>
  <si>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</si>
  <si>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</si>
  <si>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</si>
  <si>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</si>
  <si>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</si>
  <si>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</si>
  <si>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</si>
  <si>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</si>
  <si>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</si>
  <si>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</si>
  <si>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</si>
  <si>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</si>
  <si>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</si>
  <si>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</si>
  <si>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</si>
  <si>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</si>
  <si>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</si>
  <si>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</si>
  <si>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</si>
  <si>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</si>
  <si>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</si>
  <si>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</si>
  <si>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</si>
  <si>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</si>
  <si>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</si>
  <si>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</si>
  <si>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</si>
  <si>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</si>
  <si>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</si>
  <si>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</si>
  <si>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</si>
  <si>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</si>
  <si>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</si>
  <si>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</si>
  <si>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</si>
  <si>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</si>
  <si>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</si>
  <si>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</si>
  <si>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</si>
  <si>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</si>
  <si>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</si>
  <si>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</si>
  <si>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</si>
  <si>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</si>
  <si>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</si>
  <si>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</si>
  <si>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</si>
  <si>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</si>
  <si>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</si>
  <si>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</si>
  <si>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</si>
  <si>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</si>
  <si>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</si>
  <si>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</si>
  <si>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</si>
  <si>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</si>
  <si>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</si>
  <si>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</si>
  <si>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</si>
  <si>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</si>
  <si>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</si>
  <si>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</si>
  <si>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</si>
  <si>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</si>
  <si>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</si>
  <si>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</si>
  <si>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</si>
  <si>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</si>
  <si>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</si>
  <si>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</si>
  <si>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</si>
  <si>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</si>
  <si>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</si>
  <si>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</si>
  <si>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</si>
  <si>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</si>
  <si>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</si>
  <si>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</si>
  <si>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</si>
  <si>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</si>
  <si>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</si>
  <si>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</si>
  <si>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</si>
  <si>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</si>
  <si>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</si>
  <si>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</si>
  <si>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</si>
  <si>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</si>
  <si>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</si>
  <si>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</si>
  <si>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</si>
  <si>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</si>
  <si>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</si>
  <si>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</si>
  <si>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</si>
  <si>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</si>
  <si>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</si>
  <si>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</si>
  <si>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</si>
  <si>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</si>
  <si>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</si>
  <si>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</si>
  <si>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</si>
  <si>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</si>
  <si>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</si>
  <si>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</si>
  <si>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</si>
  <si>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</si>
  <si>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</si>
  <si>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</si>
  <si>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</si>
  <si>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</si>
  <si>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</si>
  <si>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</si>
  <si>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</si>
  <si>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</si>
  <si>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</si>
  <si>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</si>
  <si>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</si>
  <si>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</si>
  <si>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</si>
  <si>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</si>
  <si>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</si>
  <si>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</si>
  <si>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</si>
  <si>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</si>
  <si>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</si>
  <si>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</si>
  <si>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</si>
  <si>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</si>
  <si>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</si>
  <si>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</si>
  <si>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</si>
  <si>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</si>
  <si>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</si>
  <si>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</si>
  <si>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</si>
  <si>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</si>
  <si>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</si>
  <si>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</si>
  <si>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</si>
  <si>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</si>
  <si>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</si>
  <si>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</si>
  <si>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</si>
  <si>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</si>
  <si>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</si>
  <si>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</si>
  <si>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</si>
  <si>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</si>
  <si>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</si>
  <si>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</si>
  <si>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</si>
  <si>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</si>
  <si>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</si>
  <si>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</si>
  <si>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</si>
  <si>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</si>
  <si>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</si>
  <si>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</si>
  <si>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</si>
  <si>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</si>
  <si>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</si>
  <si>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</si>
  <si>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</si>
  <si>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</si>
  <si>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</si>
  <si>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</si>
  <si>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</si>
  <si>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</si>
  <si>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</si>
  <si>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</si>
  <si>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</si>
  <si>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</si>
  <si>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</si>
  <si>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</si>
  <si>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</si>
  <si>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</si>
  <si>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</si>
  <si>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</si>
  <si>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</si>
  <si>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</si>
  <si>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</si>
  <si>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</si>
  <si>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</si>
  <si>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</si>
  <si>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</si>
  <si>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</si>
  <si>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</si>
  <si>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</si>
  <si>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</si>
  <si>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</si>
  <si>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</si>
  <si>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</si>
  <si>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</si>
  <si>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</si>
  <si>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</si>
  <si>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</si>
  <si>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</si>
  <si>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</si>
  <si>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</si>
  <si>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</si>
  <si>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</si>
  <si>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</si>
  <si>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</si>
  <si>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</si>
  <si>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</si>
  <si>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</si>
  <si>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</si>
  <si>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</si>
  <si>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</si>
  <si>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</si>
  <si>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</si>
  <si>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</si>
  <si>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</si>
  <si>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</si>
  <si>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</si>
  <si>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</si>
  <si>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</si>
  <si>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</si>
  <si>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</si>
  <si>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</si>
  <si>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</si>
  <si>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</si>
  <si>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</si>
  <si>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</si>
  <si>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</si>
  <si>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</si>
  <si>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</si>
  <si>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</si>
  <si>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</si>
  <si>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</si>
  <si>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</si>
  <si>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</si>
  <si>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</si>
  <si>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</si>
  <si>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</si>
  <si>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</si>
  <si>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</si>
  <si>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</si>
  <si>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</si>
  <si>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</si>
  <si>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</si>
  <si>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</si>
  <si>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</si>
  <si>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</si>
  <si>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</si>
  <si>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</si>
  <si>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</si>
  <si>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</si>
  <si>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</si>
  <si>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</si>
  <si>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</si>
  <si>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</si>
  <si>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</si>
  <si>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</si>
  <si>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</si>
  <si>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</si>
  <si>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</si>
  <si>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</si>
  <si>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</si>
  <si>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</si>
  <si>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</si>
  <si>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</si>
  <si>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</si>
  <si>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</si>
  <si>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</si>
  <si>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</si>
  <si>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</si>
  <si>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</si>
  <si>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</si>
  <si>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</si>
  <si>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</si>
  <si>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</si>
  <si>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</si>
  <si>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</si>
  <si>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</si>
  <si>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</si>
  <si>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</si>
  <si>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</si>
  <si>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</si>
  <si>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</si>
  <si>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</si>
  <si>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</si>
  <si>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</si>
  <si>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</si>
  <si>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</si>
  <si>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</si>
  <si>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</si>
  <si>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</si>
  <si>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</si>
  <si>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</si>
  <si>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</si>
  <si>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</si>
  <si>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</si>
  <si>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</si>
  <si>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</si>
  <si>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</si>
  <si>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</si>
  <si>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</si>
  <si>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</si>
  <si>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</si>
  <si>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</si>
  <si>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</si>
  <si>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</si>
  <si>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</si>
  <si>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</si>
  <si>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</si>
  <si>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</si>
  <si>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</si>
  <si>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</si>
  <si>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</si>
  <si>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</si>
  <si>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</si>
  <si>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</si>
  <si>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</si>
  <si>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</si>
  <si>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</si>
  <si>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</si>
  <si>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</si>
  <si>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</si>
  <si>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</si>
  <si>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</si>
  <si>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</si>
  <si>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</si>
  <si>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</si>
  <si>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</si>
  <si>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</si>
  <si>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</si>
  <si>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</si>
  <si>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</si>
  <si>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</si>
  <si>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</si>
  <si>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</si>
  <si>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</si>
  <si>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</si>
  <si>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</si>
  <si>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</si>
  <si>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</si>
  <si>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</si>
  <si>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</si>
  <si>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</si>
  <si>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</si>
  <si>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</si>
  <si>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</si>
  <si>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</si>
  <si>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</si>
  <si>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</si>
  <si>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</si>
  <si>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</si>
  <si>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</si>
  <si>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</si>
  <si>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</si>
  <si>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</si>
  <si>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</si>
  <si>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</si>
  <si>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</si>
  <si>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</si>
  <si>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</si>
  <si>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</si>
  <si>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</si>
  <si>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</si>
  <si>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</si>
  <si>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</si>
  <si>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</si>
  <si>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</si>
  <si>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</si>
  <si>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</si>
  <si>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</si>
  <si>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</si>
  <si>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</si>
  <si>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</si>
  <si>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</si>
  <si>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</si>
  <si>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</si>
  <si>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</si>
  <si>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</si>
  <si>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</si>
  <si>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</si>
  <si>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</si>
  <si>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</si>
  <si>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</si>
  <si>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</si>
  <si>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</si>
  <si>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</si>
  <si>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</si>
  <si>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</si>
  <si>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</si>
  <si>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</si>
  <si>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</si>
  <si>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</si>
  <si>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</si>
  <si>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</si>
  <si>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</si>
  <si>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</si>
  <si>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</si>
  <si>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</si>
  <si>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</si>
  <si>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</si>
  <si>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</si>
  <si>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</si>
  <si>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</si>
  <si>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</si>
  <si>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</si>
  <si>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</si>
  <si>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</si>
  <si>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</si>
  <si>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</si>
  <si>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</si>
  <si>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</si>
  <si>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</si>
  <si>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</si>
  <si>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</si>
  <si>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</si>
  <si>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</si>
  <si>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</si>
  <si>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</si>
  <si>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</si>
  <si>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</si>
  <si>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</si>
  <si>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</si>
  <si>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</si>
  <si>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</si>
  <si>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</si>
  <si>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</si>
  <si>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</si>
  <si>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</si>
  <si>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</si>
  <si>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</si>
  <si>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</si>
  <si>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</si>
  <si>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</si>
  <si>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</si>
  <si>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</si>
  <si>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</si>
  <si>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</si>
  <si>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</si>
  <si>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</si>
  <si>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</si>
  <si>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</si>
  <si>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</si>
  <si>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</si>
  <si>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</si>
  <si>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</si>
  <si>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</si>
  <si>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</si>
  <si>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</si>
  <si>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</si>
  <si>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</si>
  <si>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</si>
  <si>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</si>
  <si>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</si>
  <si>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</si>
  <si>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</si>
  <si>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</si>
  <si>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</si>
  <si>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</si>
  <si>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</si>
  <si>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</si>
  <si>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</si>
  <si>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</si>
  <si>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</si>
  <si>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</si>
  <si>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</si>
  <si>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</si>
  <si>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</si>
  <si>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</si>
  <si>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</si>
  <si>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</si>
  <si>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</si>
  <si>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</si>
  <si>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</si>
  <si>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</si>
  <si>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</si>
  <si>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</si>
  <si>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</si>
  <si>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</si>
  <si>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</si>
  <si>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</si>
  <si>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</si>
  <si>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</si>
  <si>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</si>
  <si>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</si>
  <si>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</si>
  <si>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</si>
  <si>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</si>
  <si>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</si>
  <si>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</si>
  <si>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</si>
  <si>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</si>
  <si>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</si>
  <si>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</si>
  <si>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</si>
  <si>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</si>
  <si>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</si>
  <si>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</si>
  <si>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</si>
  <si>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</si>
  <si>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</si>
  <si>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</si>
  <si>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</si>
  <si>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</si>
  <si>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</si>
  <si>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</si>
  <si>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</si>
  <si>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</si>
  <si>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</si>
  <si>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</si>
  <si>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</si>
  <si>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</si>
  <si>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</si>
  <si>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</si>
  <si>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</si>
  <si>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</si>
  <si>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</si>
  <si>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</si>
  <si>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</si>
  <si>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</si>
  <si>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</si>
  <si>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</si>
  <si>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</si>
  <si>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</si>
  <si>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</si>
  <si>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</si>
  <si>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</si>
  <si>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</si>
  <si>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</si>
  <si>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</si>
  <si>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</si>
  <si>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</si>
  <si>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</si>
  <si>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</si>
  <si>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</si>
  <si>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</si>
  <si>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</si>
  <si>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</si>
  <si>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</si>
  <si>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</si>
  <si>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</si>
  <si>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</si>
  <si>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</si>
  <si>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</si>
  <si>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</si>
  <si>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</si>
  <si>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</si>
  <si>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</si>
  <si>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</si>
  <si>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</si>
  <si>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</si>
  <si>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</si>
  <si>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</si>
  <si>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</si>
  <si>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</si>
  <si>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</si>
  <si>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</si>
  <si>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</si>
  <si>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</si>
  <si>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</si>
  <si>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</si>
  <si>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</si>
  <si>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</si>
  <si>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</si>
  <si>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</si>
  <si>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</si>
  <si>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</si>
  <si>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</si>
  <si>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</si>
  <si>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</si>
  <si>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</si>
  <si>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</si>
  <si>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</si>
  <si>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</si>
  <si>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</si>
  <si>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</si>
  <si>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</si>
  <si>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</si>
  <si>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</si>
  <si>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</si>
  <si>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</si>
  <si>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</si>
  <si>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</si>
  <si>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</si>
  <si>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</si>
  <si>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</si>
  <si>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</si>
  <si>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</si>
  <si>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</si>
  <si>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</si>
  <si>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</si>
  <si>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</si>
  <si>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</si>
  <si>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</si>
  <si>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</si>
  <si>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</si>
  <si>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</si>
  <si>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</si>
  <si>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</si>
  <si>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</si>
  <si>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</si>
  <si>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</si>
  <si>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</si>
  <si>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</si>
  <si>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</si>
  <si>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</si>
  <si>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</si>
  <si>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</si>
  <si>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</si>
  <si>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</si>
  <si>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</si>
  <si>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</si>
  <si>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</si>
  <si>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</si>
  <si>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</si>
  <si>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</si>
  <si>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</si>
  <si>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</si>
  <si>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</si>
  <si>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</si>
  <si>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</si>
  <si>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</si>
  <si>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</si>
  <si>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</si>
  <si>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</si>
  <si>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</si>
  <si>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</si>
  <si>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</si>
  <si>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</si>
  <si>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</si>
  <si>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</si>
  <si>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</si>
  <si>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</si>
  <si>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</si>
  <si>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</si>
  <si>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</si>
  <si>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</si>
  <si>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</si>
  <si>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</si>
  <si>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</si>
  <si>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</si>
  <si>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</si>
  <si>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</si>
  <si>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</si>
  <si>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</si>
  <si>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</si>
  <si>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</si>
  <si>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</si>
  <si>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</si>
  <si>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</si>
  <si>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</si>
  <si>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</si>
  <si>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</si>
  <si>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</si>
  <si>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</si>
  <si>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</si>
  <si>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</si>
  <si>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</si>
  <si>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</si>
  <si>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</si>
  <si>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</si>
  <si>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</si>
  <si>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</si>
  <si>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</si>
  <si>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</si>
  <si>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</si>
  <si>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</si>
  <si>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</si>
  <si>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</si>
  <si>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</si>
  <si>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</si>
  <si>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</si>
  <si>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</si>
  <si>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</si>
  <si>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</si>
  <si>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</si>
  <si>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</si>
  <si>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</si>
  <si>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</si>
  <si>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</si>
  <si>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</si>
  <si>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</si>
  <si>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</si>
  <si>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</si>
  <si>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</si>
  <si>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</si>
  <si>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</si>
  <si>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</si>
  <si>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</si>
  <si>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</si>
  <si>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</si>
  <si>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</si>
  <si>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</si>
  <si>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</si>
  <si>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</si>
  <si>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</si>
  <si>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</si>
  <si>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</si>
  <si>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</si>
  <si>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</si>
  <si>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</si>
  <si>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</si>
  <si>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</si>
  <si>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</si>
  <si>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</si>
  <si>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</si>
  <si>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</si>
  <si>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</si>
  <si>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</si>
  <si>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</si>
  <si>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</si>
  <si>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</si>
  <si>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</si>
  <si>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</si>
  <si>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</si>
  <si>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</si>
  <si>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</si>
  <si>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</si>
  <si>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</si>
  <si>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</si>
  <si>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</si>
  <si>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</si>
  <si>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</si>
  <si>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</si>
  <si>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</si>
  <si>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</si>
  <si>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</si>
  <si>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</si>
  <si>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</si>
  <si>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</si>
  <si>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</si>
  <si>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</si>
  <si>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</si>
  <si>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</si>
  <si>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</si>
  <si>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</si>
  <si>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</si>
  <si>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</si>
  <si>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</si>
  <si>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</si>
  <si>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</si>
  <si>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</si>
  <si>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</si>
  <si>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</si>
  <si>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</si>
  <si>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</si>
  <si>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</si>
  <si>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</si>
  <si>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</si>
  <si>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</si>
  <si>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</si>
  <si>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</si>
  <si>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</si>
  <si>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</si>
  <si>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</si>
  <si>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</si>
  <si>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</si>
  <si>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</si>
  <si>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</si>
  <si>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</si>
  <si>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</si>
  <si>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</si>
  <si>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</si>
  <si>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</si>
  <si>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</si>
  <si>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</si>
  <si>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</si>
  <si>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</si>
  <si>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</si>
  <si>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</si>
  <si>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</si>
  <si>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</si>
  <si>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</si>
  <si>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</si>
  <si>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</si>
  <si>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</si>
  <si>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</si>
  <si>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</si>
  <si>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</si>
  <si>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</si>
  <si>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</si>
  <si>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</si>
  <si>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</si>
  <si>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</si>
  <si>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</si>
  <si>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</si>
  <si>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</si>
  <si>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</si>
  <si>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</si>
  <si>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</si>
  <si>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</si>
  <si>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</si>
  <si>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</si>
  <si>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</si>
  <si>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</si>
  <si>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</si>
  <si>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</si>
  <si>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</si>
  <si>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</si>
  <si>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</si>
  <si>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</si>
  <si>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</si>
  <si>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</si>
  <si>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</si>
  <si>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</si>
  <si>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</si>
  <si>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</si>
  <si>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</si>
  <si>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</si>
  <si>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</si>
  <si>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</si>
  <si>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</si>
  <si>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</si>
  <si>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</si>
  <si>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</si>
  <si>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</si>
  <si>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</si>
  <si>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</si>
  <si>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</si>
  <si>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</si>
  <si>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</si>
  <si>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</si>
  <si>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</si>
  <si>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</si>
  <si>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</si>
  <si>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</si>
  <si>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</si>
  <si>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</si>
  <si>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</si>
  <si>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</si>
  <si>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</si>
  <si>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</si>
  <si>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</si>
  <si>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</si>
  <si>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</si>
  <si>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</si>
  <si>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</si>
  <si>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</si>
  <si>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</si>
  <si>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</si>
  <si>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</si>
  <si>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</si>
  <si>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</si>
  <si>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</si>
  <si>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</si>
  <si>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</si>
  <si>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</si>
  <si>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</si>
  <si>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</si>
  <si>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</si>
  <si>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</si>
  <si>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</si>
  <si>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</si>
  <si>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</si>
  <si>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</si>
  <si>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</si>
  <si>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</si>
  <si>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</si>
  <si>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</si>
  <si>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</si>
  <si>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</si>
  <si>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</si>
  <si>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</si>
  <si>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</si>
  <si>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</si>
  <si>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</si>
  <si>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</si>
  <si>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</si>
  <si>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</si>
  <si>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</si>
  <si>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</si>
  <si>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</si>
  <si>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</si>
  <si>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</si>
  <si>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</si>
  <si>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</si>
  <si>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</si>
  <si>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</si>
  <si>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</si>
  <si>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</si>
  <si>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</si>
  <si>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</si>
  <si>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</si>
  <si>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</si>
  <si>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</si>
  <si>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</si>
  <si>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</si>
  <si>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</si>
  <si>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</si>
  <si>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</si>
  <si>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</si>
  <si>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</si>
  <si>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</si>
  <si>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</si>
  <si>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</si>
  <si>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</si>
  <si>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</si>
  <si>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</si>
  <si>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</si>
  <si>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</si>
  <si>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</si>
  <si>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</si>
  <si>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</si>
  <si>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</si>
  <si>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</si>
  <si>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</si>
  <si>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</si>
  <si>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</si>
  <si>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</si>
  <si>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</si>
  <si>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</si>
  <si>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</si>
  <si>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</si>
  <si>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</si>
  <si>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</si>
  <si>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</si>
  <si>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</si>
  <si>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</si>
  <si>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</si>
  <si>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</si>
  <si>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</si>
  <si>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</si>
  <si>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</si>
  <si>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</si>
  <si>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</si>
  <si>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</si>
  <si>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</si>
  <si>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</si>
  <si>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</si>
  <si>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</si>
  <si>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</si>
  <si>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</si>
  <si>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</si>
  <si>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</si>
  <si>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</si>
  <si>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</si>
  <si>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</si>
  <si>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</si>
  <si>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</si>
  <si>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</si>
  <si>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</si>
  <si>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</si>
  <si>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</si>
  <si>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</si>
  <si>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</si>
  <si>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</si>
  <si>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</si>
  <si>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</si>
  <si>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</si>
  <si>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</si>
  <si>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</si>
  <si>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</si>
  <si>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</si>
  <si>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</si>
  <si>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</si>
  <si>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</si>
  <si>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</si>
  <si>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</si>
  <si>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</si>
  <si>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</si>
  <si>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</si>
  <si>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</si>
  <si>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</si>
  <si>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</si>
  <si>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</si>
  <si>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</si>
  <si>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</si>
  <si>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</si>
  <si>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</si>
  <si>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</si>
  <si>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</si>
  <si>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</si>
  <si>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</si>
  <si>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</si>
  <si>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</si>
  <si>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</si>
  <si>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</si>
  <si>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</si>
  <si>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</si>
  <si>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</si>
  <si>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</si>
  <si>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</si>
  <si>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</si>
  <si>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</si>
  <si>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</si>
  <si>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</si>
  <si>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</si>
  <si>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</si>
  <si>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</si>
  <si>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</si>
  <si>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</si>
  <si>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</si>
  <si>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</si>
  <si>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</si>
  <si>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</si>
  <si>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</si>
  <si>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</si>
  <si>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</si>
  <si>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</si>
  <si>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</si>
  <si>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</si>
  <si>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</si>
  <si>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</si>
  <si>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</si>
  <si>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</si>
  <si>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</si>
  <si>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</si>
  <si>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</si>
  <si>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</si>
  <si>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</si>
  <si>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</si>
  <si>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</si>
  <si>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</si>
  <si>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</si>
  <si>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</si>
  <si>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</si>
  <si>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</si>
  <si>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</si>
  <si>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</si>
  <si>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</si>
  <si>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</si>
  <si>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</si>
  <si>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</si>
  <si>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</si>
  <si>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</si>
  <si>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</si>
  <si>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</si>
  <si>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</si>
  <si>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</si>
  <si>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</si>
  <si>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</si>
  <si>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</si>
  <si>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</si>
  <si>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</si>
  <si>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</si>
  <si>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</si>
  <si>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</si>
  <si>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</si>
  <si>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</si>
  <si>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</si>
  <si>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</si>
  <si>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</si>
  <si>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</si>
  <si>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</si>
  <si>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</si>
  <si>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</si>
  <si>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</si>
  <si>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</si>
  <si>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</si>
  <si>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</si>
  <si>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</si>
  <si>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</si>
  <si>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</si>
  <si>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</si>
  <si>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</si>
  <si>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</si>
  <si>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</si>
  <si>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</si>
  <si>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</si>
  <si>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</si>
  <si>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</si>
  <si>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</si>
  <si>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</si>
  <si>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</si>
  <si>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</si>
  <si>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</si>
  <si>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</si>
  <si>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</si>
  <si>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</si>
  <si>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</si>
  <si>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</si>
  <si>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</si>
  <si>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</si>
  <si>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</si>
  <si>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</si>
  <si>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</si>
  <si>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</si>
  <si>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</si>
  <si>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</si>
  <si>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</si>
  <si>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</si>
  <si>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</si>
  <si>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</si>
  <si>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</si>
  <si>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</si>
  <si>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</si>
  <si>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</si>
  <si>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</si>
  <si>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</si>
  <si>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</si>
  <si>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</si>
  <si>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</si>
  <si>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</si>
  <si>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</si>
  <si>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</si>
  <si>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</si>
  <si>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</si>
  <si>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</si>
  <si>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</si>
  <si>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</si>
  <si>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</si>
  <si>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</si>
  <si>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</si>
  <si>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</si>
  <si>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</si>
  <si>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</si>
  <si>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</si>
  <si>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</si>
  <si>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</si>
  <si>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</si>
  <si>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</si>
  <si>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</si>
  <si>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</si>
  <si>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</si>
  <si>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</si>
  <si>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</si>
  <si>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</si>
  <si>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</si>
  <si>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</si>
  <si>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</si>
  <si>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</si>
  <si>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</si>
  <si>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</si>
  <si>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</si>
  <si>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</si>
  <si>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</si>
  <si>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</si>
  <si>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</si>
  <si>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</si>
  <si>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</si>
  <si>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</si>
  <si>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</si>
  <si>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</si>
  <si>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</si>
  <si>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</si>
  <si>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</si>
  <si>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</si>
  <si>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</si>
  <si>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</si>
  <si>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</si>
  <si>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</si>
  <si>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</si>
  <si>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</si>
  <si>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</si>
  <si>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</si>
  <si>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</si>
  <si>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</si>
  <si>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</si>
  <si>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</si>
  <si>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</si>
  <si>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</si>
  <si>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</si>
  <si>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</si>
  <si>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</si>
  <si>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</si>
  <si>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</si>
  <si>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</si>
  <si>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</si>
  <si>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</si>
  <si>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</si>
  <si>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</si>
  <si>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</si>
  <si>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</si>
  <si>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</si>
  <si>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</si>
  <si>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</si>
  <si>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</si>
  <si>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</si>
  <si>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</si>
  <si>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</si>
  <si>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</si>
  <si>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</si>
  <si>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</si>
  <si>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</si>
  <si>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</si>
  <si>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</si>
  <si>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</si>
  <si>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</si>
  <si>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</si>
  <si>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</si>
  <si>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</si>
  <si>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</si>
  <si>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</si>
  <si>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</si>
  <si>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</si>
  <si>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</si>
  <si>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</si>
  <si>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</si>
  <si>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</si>
  <si>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</si>
  <si>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</si>
  <si>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</si>
  <si>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</si>
  <si>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</si>
  <si>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</si>
  <si>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</si>
  <si>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</si>
  <si>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</si>
  <si>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</si>
  <si>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</si>
  <si>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</si>
  <si>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</si>
  <si>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</si>
  <si>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</si>
  <si>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</si>
  <si>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</si>
  <si>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</si>
  <si>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</si>
  <si>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</si>
  <si>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</si>
  <si>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</si>
  <si>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</si>
  <si>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</si>
  <si>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</si>
  <si>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</si>
  <si>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</si>
  <si>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</si>
  <si>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</si>
  <si>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</si>
  <si>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</si>
  <si>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</si>
  <si>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</si>
  <si>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</si>
  <si>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</si>
  <si>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</si>
  <si>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</si>
  <si>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</si>
  <si>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</si>
  <si>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</si>
  <si>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</si>
  <si>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</si>
  <si>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</si>
  <si>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</si>
  <si>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</si>
  <si>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</si>
  <si>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</si>
  <si>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</si>
  <si>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</si>
  <si>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</si>
  <si>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</si>
  <si>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</si>
  <si>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</si>
  <si>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</si>
  <si>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</si>
  <si>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</si>
  <si>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</si>
  <si>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</si>
  <si>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</si>
  <si>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</si>
  <si>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</si>
  <si>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</si>
  <si>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</si>
  <si>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</si>
  <si>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</si>
  <si>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</si>
  <si>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</si>
  <si>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</si>
  <si>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</si>
  <si>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</si>
  <si>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</si>
  <si>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</si>
  <si>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</si>
  <si>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</si>
  <si>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</si>
  <si>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</si>
  <si>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</si>
  <si>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</si>
  <si>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</si>
  <si>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</si>
  <si>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</si>
  <si>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</si>
  <si>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</si>
  <si>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</si>
  <si>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</si>
  <si>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</si>
  <si>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</si>
  <si>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</si>
  <si>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</si>
  <si>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</si>
  <si>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</si>
  <si>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</si>
  <si>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</si>
  <si>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</si>
  <si>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</si>
  <si>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</si>
  <si>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</si>
  <si>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</si>
  <si>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</si>
  <si>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</si>
  <si>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</si>
  <si>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</si>
  <si>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</si>
  <si>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</si>
  <si>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</si>
  <si>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</si>
  <si>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</si>
  <si>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</si>
  <si>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</si>
  <si>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</si>
  <si>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</si>
  <si>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</si>
  <si>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</si>
  <si>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</si>
  <si>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</si>
  <si>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</si>
  <si>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</si>
  <si>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</si>
  <si>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</si>
  <si>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</si>
  <si>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</si>
  <si>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</si>
  <si>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</si>
  <si>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</si>
  <si>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</si>
  <si>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</si>
  <si>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</si>
  <si>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</si>
  <si>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</si>
  <si>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</si>
  <si>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</si>
  <si>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</si>
  <si>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</si>
  <si>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</si>
  <si>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</si>
  <si>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</si>
  <si>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</si>
  <si>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</si>
  <si>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</si>
  <si>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</si>
  <si>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</si>
  <si>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</si>
  <si>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</si>
  <si>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</si>
  <si>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</si>
  <si>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</si>
  <si>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</si>
  <si>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</si>
  <si>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</si>
  <si>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</si>
  <si>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</si>
  <si>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</si>
  <si>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</si>
  <si>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</si>
  <si>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</si>
  <si>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</si>
  <si>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</si>
  <si>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</si>
  <si>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</si>
  <si>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</si>
  <si>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</si>
  <si>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</si>
  <si>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</si>
  <si>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</si>
  <si>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</si>
  <si>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</si>
  <si>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</si>
  <si>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</si>
  <si>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</si>
  <si>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</si>
  <si>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</si>
  <si>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</si>
  <si>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</si>
  <si>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</si>
  <si>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</si>
  <si>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</si>
  <si>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</si>
  <si>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</si>
  <si>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</si>
  <si>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</si>
  <si>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</si>
  <si>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</si>
  <si>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</si>
  <si>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</si>
  <si>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</si>
  <si>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</si>
  <si>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</si>
  <si>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</si>
  <si>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</si>
  <si>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</si>
  <si>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</si>
  <si>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</si>
  <si>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</si>
  <si>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</si>
  <si>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</si>
  <si>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</si>
  <si>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</si>
  <si>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</si>
  <si>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</si>
  <si>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</si>
  <si>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</si>
  <si>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</si>
  <si>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</si>
  <si>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</si>
  <si>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</si>
  <si>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</si>
  <si>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</si>
  <si>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</si>
  <si>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</si>
  <si>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</si>
  <si>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</si>
  <si>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</si>
  <si>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</si>
  <si>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</si>
  <si>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</si>
  <si>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</si>
  <si>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</si>
  <si>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</si>
  <si>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</si>
  <si>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</si>
  <si>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</si>
  <si>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</si>
  <si>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</si>
  <si>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</si>
  <si>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</si>
  <si>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</si>
  <si>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</si>
  <si>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</si>
  <si>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</si>
  <si>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</si>
  <si>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</si>
  <si>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</si>
  <si>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</si>
  <si>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</si>
  <si>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</si>
  <si>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</si>
  <si>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</si>
  <si>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</si>
  <si>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</si>
  <si>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</si>
  <si>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</si>
  <si>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</si>
  <si>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</si>
  <si>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</si>
  <si>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</si>
  <si>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</si>
  <si>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</si>
  <si>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</si>
  <si>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</si>
  <si>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</si>
  <si>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</si>
  <si>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</si>
  <si>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</si>
  <si>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</si>
  <si>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</si>
  <si>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</si>
  <si>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</si>
  <si>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</si>
  <si>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</si>
  <si>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</si>
  <si>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</si>
  <si>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</si>
  <si>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</si>
  <si>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</si>
  <si>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</si>
  <si>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</si>
  <si>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</si>
  <si>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</si>
  <si>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</si>
  <si>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</si>
  <si>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</si>
  <si>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</si>
  <si>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</si>
  <si>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</si>
  <si>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</si>
  <si>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</si>
  <si>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</si>
  <si>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</si>
  <si>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</si>
  <si>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</si>
  <si>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</si>
  <si>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</si>
  <si>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</si>
  <si>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</si>
  <si>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</si>
  <si>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</si>
  <si>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</si>
  <si>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</si>
  <si>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</si>
  <si>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</si>
  <si>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</si>
  <si>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</si>
  <si>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</si>
  <si>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</si>
  <si>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</si>
  <si>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</si>
  <si>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</si>
  <si>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</si>
  <si>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</si>
  <si>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</si>
  <si>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</si>
  <si>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</si>
  <si>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</si>
  <si>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</si>
  <si>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</si>
  <si>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</si>
  <si>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</si>
  <si>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</si>
  <si>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</si>
  <si>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</si>
  <si>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</si>
  <si>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</si>
  <si>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</si>
  <si>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</si>
  <si>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</si>
  <si>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</si>
  <si>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</si>
  <si>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</si>
  <si>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</si>
  <si>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</si>
  <si>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</si>
  <si>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</si>
  <si>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</si>
  <si>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</si>
  <si>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</si>
  <si>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</si>
  <si>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</si>
  <si>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</si>
  <si>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</si>
  <si>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</si>
  <si>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</si>
  <si>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</si>
  <si>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</si>
  <si>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</si>
  <si>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</si>
  <si>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</si>
  <si>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</si>
  <si>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</si>
  <si>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</si>
  <si>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</si>
  <si>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</si>
  <si>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</si>
  <si>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</si>
  <si>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</si>
  <si>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</si>
  <si>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</si>
  <si>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</si>
  <si>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</si>
  <si>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</si>
  <si>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</si>
  <si>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</si>
  <si>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</si>
  <si>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</si>
  <si>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</si>
  <si>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</si>
  <si>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</si>
  <si>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</si>
  <si>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</si>
  <si>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</si>
  <si>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</si>
  <si>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</si>
  <si>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</si>
  <si>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</si>
  <si>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</si>
  <si>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</si>
  <si>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</si>
  <si>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</si>
  <si>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</si>
  <si>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</si>
  <si>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</si>
  <si>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</si>
  <si>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</si>
  <si>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</si>
  <si>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</si>
  <si>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</si>
  <si>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</si>
  <si>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</si>
  <si>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</si>
  <si>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</si>
  <si>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</si>
  <si>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</si>
  <si>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</si>
  <si>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</si>
  <si>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</si>
  <si>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</si>
  <si>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</si>
  <si>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</si>
  <si>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</si>
  <si>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</si>
  <si>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</si>
  <si>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</si>
  <si>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</si>
  <si>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</si>
  <si>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</si>
  <si>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</si>
  <si>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</si>
  <si>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</si>
  <si>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</si>
  <si>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</si>
  <si>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</si>
  <si>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</si>
  <si>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</si>
  <si>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</si>
  <si>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</si>
  <si>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</si>
  <si>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</si>
  <si>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</si>
  <si>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</si>
  <si>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</si>
  <si>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</si>
  <si>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</si>
  <si>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</si>
  <si>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</si>
  <si>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</si>
  <si>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</si>
  <si>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</si>
  <si>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</si>
  <si>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</si>
  <si>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</si>
  <si>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</si>
  <si>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</si>
  <si>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</si>
  <si>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</si>
  <si>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</si>
  <si>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</si>
  <si>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</si>
  <si>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</si>
  <si>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</si>
  <si>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</si>
  <si>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</si>
  <si>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</si>
  <si>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</si>
  <si>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</si>
  <si>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</si>
  <si>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</si>
  <si>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</si>
  <si>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</si>
  <si>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</si>
  <si>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</si>
  <si>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</si>
  <si>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</si>
  <si>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</si>
  <si>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</si>
  <si>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</si>
  <si>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</si>
  <si>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</si>
  <si>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</si>
  <si>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</si>
  <si>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</si>
  <si>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</si>
  <si>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</si>
  <si>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</si>
  <si>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</si>
  <si>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</si>
  <si>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</si>
  <si>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</si>
  <si>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</si>
  <si>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</si>
  <si>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</si>
  <si>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</si>
  <si>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</si>
  <si>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</si>
  <si>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</si>
  <si>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</si>
  <si>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</si>
  <si>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</si>
  <si>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</si>
  <si>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</si>
  <si>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</si>
  <si>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</si>
  <si>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</si>
  <si>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</si>
  <si>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</si>
  <si>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</si>
  <si>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</si>
  <si>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</si>
  <si>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</si>
  <si>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</si>
  <si>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</si>
  <si>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</si>
  <si>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</si>
  <si>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</si>
  <si>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</si>
  <si>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</si>
  <si>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</si>
  <si>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</si>
  <si>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</si>
  <si>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</si>
  <si>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</si>
  <si>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</si>
  <si>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</si>
  <si>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</si>
  <si>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</si>
  <si>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</si>
  <si>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</si>
  <si>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</si>
  <si>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</si>
  <si>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</si>
  <si>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</si>
  <si>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</si>
  <si>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</si>
  <si>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</si>
  <si>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</si>
  <si>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</si>
  <si>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</si>
  <si>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</si>
  <si>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</si>
  <si>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</si>
  <si>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</si>
  <si>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</si>
  <si>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</si>
  <si>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</si>
  <si>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</si>
  <si>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</si>
  <si>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</si>
  <si>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</si>
  <si>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</si>
  <si>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</si>
  <si>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</si>
  <si>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</si>
  <si>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</si>
  <si>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</si>
  <si>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</si>
  <si>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</si>
  <si>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</si>
  <si>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</si>
  <si>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</si>
  <si>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</si>
  <si>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</si>
  <si>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</si>
  <si>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</si>
  <si>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</si>
  <si>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</si>
  <si>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</si>
  <si>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</si>
  <si>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</si>
  <si>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</si>
  <si>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</si>
  <si>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</si>
  <si>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</si>
  <si>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</si>
  <si>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</si>
  <si>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</si>
  <si>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</si>
  <si>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</si>
  <si>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</si>
  <si>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</si>
  <si>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</si>
  <si>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</si>
  <si>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</si>
  <si>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</si>
  <si>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</si>
  <si>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</si>
  <si>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</si>
  <si>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</si>
  <si>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</si>
  <si>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</si>
  <si>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</si>
  <si>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</si>
  <si>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</si>
  <si>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</si>
  <si>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</si>
  <si>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</si>
  <si>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</si>
  <si>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</si>
  <si>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</si>
  <si>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</si>
  <si>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</si>
  <si>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</si>
  <si>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</si>
  <si>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</si>
  <si>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</si>
  <si>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</si>
  <si>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</si>
  <si>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</si>
  <si>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</si>
  <si>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</si>
  <si>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</si>
  <si>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</si>
  <si>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</si>
  <si>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</si>
  <si>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</si>
  <si>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</si>
  <si>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</si>
  <si>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</si>
  <si>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</si>
  <si>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</si>
  <si>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</si>
  <si>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</si>
  <si>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</si>
  <si>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</si>
  <si>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</si>
  <si>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</si>
  <si>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</si>
  <si>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</si>
  <si>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</si>
  <si>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</si>
  <si>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</si>
  <si>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</si>
  <si>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</si>
  <si>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</si>
  <si>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</si>
  <si>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</si>
  <si>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</si>
  <si>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</si>
  <si>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</si>
  <si>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</si>
  <si>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</si>
  <si>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</si>
  <si>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</si>
  <si>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</si>
  <si>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</si>
  <si>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</si>
  <si>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</si>
  <si>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</si>
  <si>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</si>
  <si>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</si>
  <si>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</si>
  <si>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</si>
  <si>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</si>
  <si>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</si>
  <si>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</si>
  <si>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</si>
  <si>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</si>
  <si>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</si>
  <si>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</si>
  <si>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</si>
  <si>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</si>
  <si>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</si>
  <si>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</si>
  <si>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</si>
  <si>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</si>
  <si>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</si>
  <si>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</si>
  <si>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</si>
  <si>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</si>
  <si>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</si>
  <si>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</si>
  <si>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</si>
  <si>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</si>
  <si>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</si>
  <si>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</si>
  <si>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</si>
  <si>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</si>
  <si>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</si>
  <si>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</si>
  <si>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</si>
  <si>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</si>
  <si>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</si>
  <si>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</si>
  <si>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</si>
  <si>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</si>
  <si>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</si>
  <si>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</si>
  <si>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</si>
  <si>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</si>
  <si>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</si>
  <si>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</si>
  <si>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</si>
  <si>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</si>
  <si>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</si>
  <si>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</si>
  <si>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</si>
  <si>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</si>
  <si>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</si>
  <si>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</si>
  <si>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</si>
  <si>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</si>
  <si>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</si>
  <si>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</si>
  <si>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</si>
  <si>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</si>
  <si>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</si>
  <si>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</si>
  <si>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</si>
  <si>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</si>
  <si>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</si>
  <si>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</si>
  <si>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</si>
  <si>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</si>
  <si>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</si>
  <si>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</si>
  <si>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</si>
  <si>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</si>
  <si>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</si>
  <si>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</si>
  <si>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</si>
  <si>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</si>
  <si>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</si>
  <si>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</si>
  <si>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</si>
  <si>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</si>
  <si>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</si>
  <si>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</si>
  <si>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</si>
  <si>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</si>
  <si>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</si>
  <si>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</si>
  <si>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</si>
  <si>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</si>
  <si>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</si>
  <si>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</si>
  <si>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</si>
  <si>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</si>
  <si>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</si>
  <si>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</si>
  <si>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</si>
  <si>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</si>
  <si>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</si>
  <si>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</si>
  <si>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</si>
  <si>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</si>
  <si>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</si>
  <si>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</si>
  <si>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</si>
  <si>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</si>
  <si>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</si>
  <si>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</si>
  <si>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</si>
  <si>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</si>
  <si>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</si>
  <si>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</si>
  <si>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</si>
  <si>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</si>
  <si>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</si>
  <si>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</si>
  <si>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</si>
  <si>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</si>
  <si>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</si>
  <si>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</si>
  <si>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</si>
  <si>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</si>
  <si>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</si>
  <si>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</si>
  <si>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</si>
  <si>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</si>
  <si>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</si>
  <si>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</si>
  <si>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</si>
  <si>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</si>
  <si>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</si>
  <si>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</si>
  <si>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</si>
  <si>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</si>
  <si>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</si>
  <si>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</si>
  <si>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</si>
  <si>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</si>
  <si>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</si>
  <si>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</si>
  <si>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</si>
  <si>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</si>
  <si>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</si>
  <si>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</si>
  <si>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</si>
  <si>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</si>
  <si>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</si>
  <si>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</si>
  <si>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</si>
  <si>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</si>
  <si>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</si>
  <si>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</si>
  <si>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</si>
  <si>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</si>
  <si>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</si>
  <si>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</si>
  <si>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</si>
  <si>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</si>
  <si>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</si>
  <si>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</si>
  <si>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</si>
  <si>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</si>
  <si>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</si>
  <si>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</si>
  <si>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</si>
  <si>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</si>
  <si>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</si>
  <si>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</si>
  <si>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</si>
  <si>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</si>
  <si>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</si>
  <si>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</si>
  <si>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</si>
  <si>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</si>
  <si>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</si>
  <si>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</si>
  <si>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</si>
  <si>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</si>
  <si>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</si>
  <si>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</si>
  <si>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</si>
  <si>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</si>
  <si>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</si>
  <si>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</si>
  <si>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</si>
  <si>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</si>
  <si>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</si>
  <si>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</si>
  <si>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</si>
  <si>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</si>
  <si>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</si>
  <si>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</si>
  <si>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</si>
  <si>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</si>
  <si>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</si>
  <si>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</si>
  <si>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</si>
  <si>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</si>
  <si>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</si>
  <si>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</si>
  <si>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</si>
  <si>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</si>
  <si>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</si>
  <si>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</si>
  <si>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</si>
  <si>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</si>
  <si>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</si>
  <si>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</si>
  <si>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</si>
  <si>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</si>
  <si>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</si>
  <si>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</si>
  <si>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</si>
  <si>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</si>
  <si>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</si>
  <si>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</si>
  <si>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</si>
  <si>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</si>
  <si>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</si>
  <si>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</si>
  <si>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</si>
  <si>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</si>
  <si>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</si>
  <si>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</si>
  <si>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</si>
  <si>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</si>
  <si>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</si>
  <si>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</si>
  <si>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</si>
  <si>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</si>
  <si>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</si>
  <si>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</si>
  <si>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</si>
  <si>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</si>
  <si>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</si>
  <si>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</si>
  <si>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</si>
  <si>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</si>
  <si>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</si>
  <si>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</si>
  <si>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</si>
  <si>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</si>
  <si>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</si>
  <si>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</si>
  <si>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</si>
  <si>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</si>
  <si>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</si>
  <si>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</si>
  <si>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</si>
  <si>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</si>
  <si>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</si>
  <si>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</si>
  <si>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</si>
  <si>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</si>
  <si>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</si>
  <si>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</si>
  <si>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</si>
  <si>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</si>
  <si>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</si>
  <si>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</si>
  <si>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</si>
  <si>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</si>
  <si>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</si>
  <si>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</si>
  <si>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</si>
  <si>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</si>
  <si>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</si>
  <si>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</si>
  <si>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</si>
  <si>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</si>
  <si>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</si>
  <si>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</si>
  <si>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</si>
  <si>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</si>
  <si>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</si>
  <si>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</si>
  <si>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</si>
  <si>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</si>
  <si>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</si>
  <si>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</si>
  <si>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</si>
  <si>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</si>
  <si>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</si>
  <si>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</si>
  <si>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</si>
  <si>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</si>
  <si>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</si>
  <si>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</si>
  <si>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</si>
  <si>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</si>
  <si>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</si>
  <si>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</si>
  <si>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</si>
  <si>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</si>
  <si>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</si>
  <si>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</si>
  <si>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</si>
  <si>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</si>
  <si>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</si>
  <si>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</si>
  <si>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</si>
  <si>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</si>
  <si>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</si>
  <si>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</si>
  <si>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</si>
  <si>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</si>
  <si>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</si>
  <si>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</si>
  <si>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</si>
  <si>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</si>
  <si>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</si>
  <si>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</si>
  <si>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</si>
  <si>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</si>
  <si>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</si>
  <si>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</si>
  <si>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</si>
  <si>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</si>
  <si>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</si>
  <si>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</si>
  <si>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</si>
  <si>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</si>
  <si>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</si>
  <si>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</si>
  <si>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</si>
  <si>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</si>
  <si>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</si>
  <si>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</si>
  <si>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</si>
  <si>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</si>
  <si>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</si>
  <si>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</si>
  <si>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</si>
  <si>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</si>
  <si>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</si>
  <si>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</si>
  <si>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</si>
  <si>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</si>
  <si>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</si>
  <si>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</si>
  <si>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</si>
  <si>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</si>
  <si>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</si>
  <si>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</si>
  <si>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</si>
  <si>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</si>
  <si>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</si>
  <si>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</si>
  <si>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</si>
  <si>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</si>
  <si>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</si>
  <si>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</si>
  <si>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</si>
  <si>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</si>
  <si>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</si>
  <si>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</si>
  <si>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</si>
  <si>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</si>
  <si>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</si>
  <si>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</si>
  <si>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</si>
  <si>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</si>
  <si>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</si>
  <si>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</si>
  <si>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</si>
  <si>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</si>
  <si>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</si>
  <si>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</si>
  <si>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</si>
  <si>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</si>
  <si>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</si>
  <si>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</si>
  <si>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</si>
  <si>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</si>
  <si>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</si>
  <si>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</si>
  <si>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</si>
  <si>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</si>
  <si>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</si>
  <si>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</si>
  <si>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</si>
  <si>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</si>
  <si>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</si>
  <si>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</si>
  <si>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</si>
  <si>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</si>
  <si>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</si>
  <si>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</si>
  <si>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</si>
  <si>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</si>
  <si>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</si>
  <si>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</si>
  <si>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</si>
  <si>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</si>
  <si>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</si>
  <si>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</si>
  <si>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</si>
  <si>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</si>
  <si>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</si>
  <si>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</si>
  <si>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</si>
  <si>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</si>
  <si>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</si>
  <si>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</si>
  <si>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</si>
  <si>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</si>
  <si>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</si>
  <si>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</si>
  <si>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</si>
  <si>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</si>
  <si>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</si>
  <si>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</si>
  <si>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</si>
  <si>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</si>
  <si>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</si>
  <si>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</si>
  <si>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</si>
  <si>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</si>
  <si>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</si>
  <si>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</si>
  <si>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</si>
  <si>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</si>
  <si>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</si>
  <si>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</si>
  <si>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</si>
  <si>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</si>
  <si>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</si>
  <si>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</si>
  <si>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</si>
  <si>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</si>
  <si>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</si>
  <si>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</si>
  <si>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</si>
  <si>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</si>
  <si>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</si>
  <si>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</si>
  <si>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</si>
  <si>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</si>
  <si>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</si>
  <si>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</si>
  <si>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</si>
  <si>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</si>
  <si>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</si>
  <si>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</si>
  <si>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</si>
  <si>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</si>
  <si>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</si>
  <si>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</si>
  <si>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</si>
  <si>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</si>
  <si>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</si>
  <si>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</si>
  <si>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</si>
  <si>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</si>
  <si>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</si>
  <si>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</si>
  <si>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</si>
  <si>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</si>
  <si>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</si>
  <si>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</si>
  <si>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</si>
  <si>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</si>
  <si>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</si>
  <si>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</si>
  <si>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</si>
  <si>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</si>
  <si>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</si>
  <si>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</si>
  <si>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</si>
  <si>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</si>
  <si>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</si>
  <si>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</si>
  <si>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</si>
  <si>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</si>
  <si>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</si>
  <si>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</si>
  <si>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</si>
  <si>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</si>
  <si>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</si>
  <si>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</si>
  <si>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</si>
  <si>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</si>
  <si>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</si>
  <si>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</si>
  <si>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</si>
  <si>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</si>
  <si>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</si>
  <si>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</si>
  <si>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</si>
  <si>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</si>
  <si>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</si>
  <si>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</si>
  <si>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</si>
  <si>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</si>
  <si>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</si>
  <si>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</si>
  <si>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</si>
  <si>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</si>
  <si>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</si>
  <si>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</si>
  <si>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</si>
  <si>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</si>
  <si>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</si>
  <si>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</si>
  <si>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</si>
  <si>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</si>
  <si>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</si>
  <si>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</si>
  <si>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</si>
  <si>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</si>
  <si>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</si>
  <si>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</si>
  <si>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</si>
  <si>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</si>
  <si>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</si>
  <si>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</si>
  <si>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</si>
  <si>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</si>
  <si>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</si>
  <si>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</si>
  <si>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</si>
  <si>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</si>
  <si>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</si>
  <si>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</si>
  <si>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</si>
  <si>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</si>
  <si>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</si>
  <si>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</si>
  <si>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</si>
  <si>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</si>
  <si>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</si>
  <si>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</si>
  <si>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</si>
  <si>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</si>
  <si>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</si>
  <si>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</si>
  <si>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</si>
  <si>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</si>
  <si>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</si>
  <si>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</si>
  <si>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</si>
  <si>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</si>
  <si>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</si>
  <si>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</si>
  <si>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</si>
  <si>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</si>
  <si>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</si>
  <si>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</si>
  <si>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</si>
  <si>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</si>
  <si>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</si>
  <si>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</si>
  <si>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</si>
  <si>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</si>
  <si>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</si>
  <si>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</si>
  <si>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</si>
  <si>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</si>
  <si>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</si>
  <si>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</si>
  <si>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</si>
  <si>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</si>
  <si>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</si>
  <si>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</si>
  <si>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</si>
  <si>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</si>
  <si>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</si>
  <si>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</si>
  <si>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</si>
  <si>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</si>
  <si>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</si>
  <si>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</si>
  <si>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</si>
  <si>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</si>
  <si>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</si>
  <si>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</si>
  <si>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</si>
  <si>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</si>
  <si>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</si>
  <si>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</si>
  <si>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</si>
  <si>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</si>
  <si>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</si>
  <si>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</si>
  <si>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</si>
  <si>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</si>
  <si>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</si>
  <si>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</si>
  <si>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</si>
  <si>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</si>
  <si>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</si>
  <si>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</si>
  <si>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</si>
  <si>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</si>
  <si>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</si>
  <si>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</si>
  <si>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</si>
  <si>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</si>
  <si>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</si>
  <si>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</si>
  <si>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</si>
  <si>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</si>
  <si>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</si>
  <si>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</si>
  <si>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</si>
  <si>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</si>
  <si>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</si>
  <si>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</si>
  <si>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</si>
  <si>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</si>
  <si>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</si>
  <si>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</si>
  <si>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</si>
  <si>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</si>
  <si>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</si>
  <si>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</si>
  <si>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</si>
  <si>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</si>
  <si>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</si>
  <si>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</si>
  <si>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</si>
  <si>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</si>
  <si>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</si>
  <si>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</si>
  <si>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</si>
  <si>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</si>
  <si>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</si>
  <si>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</si>
  <si>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</si>
  <si>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</si>
  <si>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</si>
  <si>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</si>
  <si>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</si>
  <si>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</si>
  <si>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</si>
  <si>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</si>
  <si>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</si>
  <si>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</si>
  <si>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</si>
  <si>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</si>
  <si>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</si>
  <si>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</si>
  <si>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</si>
  <si>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</si>
  <si>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</si>
  <si>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</si>
  <si>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</si>
  <si>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</si>
  <si>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</si>
  <si>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</si>
  <si>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</si>
  <si>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</si>
  <si>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</si>
  <si>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</si>
  <si>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</si>
  <si>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</si>
  <si>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</si>
  <si>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</si>
  <si>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</si>
  <si>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</si>
  <si>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</si>
  <si>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</si>
  <si>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</si>
  <si>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</si>
  <si>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</si>
  <si>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</si>
  <si>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</si>
  <si>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</si>
  <si>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</si>
  <si>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</si>
  <si>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</si>
  <si>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</si>
  <si>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</si>
  <si>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</si>
  <si>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</si>
  <si>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</si>
  <si>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</si>
  <si>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</si>
  <si>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</si>
  <si>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</si>
  <si>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</si>
  <si>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</si>
  <si>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</si>
  <si>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</si>
  <si>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</si>
  <si>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</si>
  <si>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</si>
  <si>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</si>
  <si>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</si>
  <si>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</si>
  <si>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</si>
  <si>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</si>
  <si>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</si>
  <si>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</si>
  <si>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</si>
  <si>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</si>
  <si>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</si>
  <si>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</si>
  <si>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</si>
  <si>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</si>
  <si>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</si>
  <si>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</si>
  <si>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</si>
  <si>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</si>
  <si>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</si>
  <si>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</si>
  <si>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</si>
  <si>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</si>
  <si>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</si>
  <si>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</si>
  <si>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</si>
  <si>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</si>
  <si>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</si>
  <si>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</si>
  <si>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</si>
  <si>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</si>
  <si>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</si>
  <si>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</si>
  <si>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</si>
  <si>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</si>
  <si>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</si>
  <si>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</si>
  <si>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</si>
  <si>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</si>
  <si>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</si>
  <si>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</si>
  <si>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</si>
  <si>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</si>
  <si>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</si>
  <si>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</si>
  <si>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</si>
  <si>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</si>
  <si>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</si>
  <si>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</si>
  <si>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</si>
  <si>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</si>
  <si>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</si>
  <si>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</si>
  <si>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</si>
  <si>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</si>
  <si>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</si>
  <si>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</si>
  <si>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</si>
  <si>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</si>
  <si>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</si>
  <si>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</si>
  <si>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</si>
  <si>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</si>
  <si>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</si>
  <si>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</si>
  <si>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</si>
  <si>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</si>
  <si>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</si>
  <si>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</si>
  <si>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</si>
  <si>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</si>
  <si>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</si>
  <si>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</si>
  <si>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</si>
  <si>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</si>
  <si>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</si>
  <si>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</si>
  <si>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</si>
  <si>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</si>
  <si>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</si>
  <si>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</si>
  <si>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</si>
  <si>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</si>
  <si>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</si>
  <si>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</si>
  <si>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</si>
  <si>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</si>
  <si>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</si>
  <si>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</si>
  <si>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</si>
  <si>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</si>
  <si>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</si>
  <si>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</si>
  <si>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</si>
  <si>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</si>
  <si>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</si>
  <si>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</si>
  <si>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</si>
  <si>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</si>
  <si>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</si>
  <si>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</si>
  <si>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</si>
  <si>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</si>
  <si>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</si>
  <si>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</si>
  <si>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</si>
  <si>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</si>
  <si>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</si>
  <si>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</si>
  <si>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</si>
  <si>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</si>
  <si>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</si>
  <si>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</si>
  <si>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</si>
  <si>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</si>
  <si>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</si>
  <si>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</si>
  <si>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</si>
  <si>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</si>
  <si>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</si>
  <si>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</si>
  <si>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</si>
  <si>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</si>
  <si>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</si>
  <si>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</si>
  <si>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</si>
  <si>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</si>
  <si>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</si>
  <si>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</si>
  <si>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</si>
  <si>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</si>
  <si>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</si>
  <si>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</si>
  <si>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</si>
  <si>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</si>
  <si>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</si>
  <si>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</si>
  <si>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</si>
  <si>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</si>
  <si>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</si>
  <si>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</si>
  <si>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</si>
  <si>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</si>
  <si>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</si>
  <si>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</si>
  <si>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</si>
  <si>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</si>
  <si>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</si>
  <si>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</si>
  <si>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</si>
  <si>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</si>
  <si>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</si>
  <si>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</si>
  <si>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</si>
  <si>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</si>
  <si>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</si>
  <si>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</si>
  <si>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</si>
  <si>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</si>
  <si>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</si>
  <si>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</si>
  <si>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</si>
  <si>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</si>
  <si>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</si>
  <si>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</si>
  <si>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</si>
  <si>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</si>
  <si>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</si>
  <si>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</si>
  <si>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</si>
  <si>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</si>
  <si>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</si>
  <si>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</si>
  <si>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</si>
  <si>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</si>
  <si>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</si>
  <si>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</si>
  <si>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</si>
  <si>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</si>
  <si>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</si>
  <si>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</si>
  <si>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</si>
  <si>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</si>
  <si>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</si>
  <si>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</si>
  <si>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</si>
  <si>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</si>
  <si>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</si>
  <si>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</si>
  <si>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</si>
  <si>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</si>
  <si>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</si>
  <si>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</si>
  <si>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</si>
  <si>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</si>
  <si>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</si>
  <si>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</si>
  <si>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</si>
  <si>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</si>
  <si>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</si>
  <si>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</si>
  <si>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</si>
  <si>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</si>
  <si>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</si>
  <si>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</si>
  <si>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</si>
  <si>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</si>
  <si>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</si>
  <si>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</si>
  <si>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</si>
  <si>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</si>
  <si>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</si>
  <si>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</si>
  <si>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</si>
  <si>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</si>
  <si>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</si>
  <si>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</si>
  <si>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</si>
  <si>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</si>
  <si>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</si>
  <si>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</si>
  <si>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</si>
  <si>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</si>
  <si>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</si>
  <si>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</si>
  <si>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</si>
  <si>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</si>
  <si>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</si>
  <si>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</si>
  <si>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</si>
  <si>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</si>
  <si>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</si>
  <si>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</si>
  <si>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</si>
  <si>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</si>
  <si>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</si>
  <si>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</si>
  <si>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</si>
  <si>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</si>
  <si>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</si>
  <si>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</si>
  <si>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</si>
  <si>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</si>
  <si>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</si>
  <si>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</si>
  <si>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</si>
  <si>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</si>
  <si>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</si>
  <si>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</si>
  <si>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</si>
  <si>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</si>
  <si>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</si>
  <si>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</si>
  <si>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</si>
  <si>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</si>
  <si>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</si>
  <si>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</si>
  <si>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</si>
  <si>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</si>
  <si>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</si>
  <si>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</si>
  <si>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</si>
  <si>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</si>
  <si>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</si>
  <si>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</si>
  <si>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</si>
  <si>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</si>
  <si>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</si>
  <si>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</si>
  <si>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</si>
  <si>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</si>
  <si>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</si>
  <si>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</si>
  <si>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</si>
  <si>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</si>
  <si>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</si>
  <si>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</si>
  <si>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</si>
  <si>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</si>
  <si>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</si>
  <si>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</si>
  <si>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</si>
  <si>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</si>
  <si>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</si>
  <si>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</si>
  <si>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</si>
  <si>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</si>
  <si>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</si>
  <si>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</si>
  <si>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</si>
  <si>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</si>
  <si>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</si>
  <si>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</si>
  <si>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</si>
  <si>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</si>
  <si>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</si>
  <si>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</si>
  <si>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</si>
  <si>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</si>
  <si>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</si>
  <si>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</si>
  <si>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</si>
  <si>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</si>
  <si>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</si>
  <si>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</si>
  <si>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</si>
  <si>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</si>
  <si>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</si>
  <si>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</si>
  <si>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</si>
  <si>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</si>
  <si>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</si>
  <si>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</si>
  <si>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</si>
  <si>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</si>
  <si>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</si>
  <si>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</si>
  <si>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</si>
  <si>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</si>
  <si>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</si>
  <si>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</si>
  <si>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</si>
  <si>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</si>
  <si>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</si>
  <si>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</si>
  <si>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</si>
  <si>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</si>
  <si>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</si>
  <si>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</si>
  <si>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</si>
  <si>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</si>
  <si>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</si>
  <si>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</si>
  <si>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</si>
  <si>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</si>
  <si>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</si>
  <si>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</si>
  <si>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</si>
  <si>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</si>
  <si>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</si>
  <si>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</si>
  <si>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</si>
  <si>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</si>
  <si>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</si>
  <si>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</si>
  <si>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</si>
  <si>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</si>
  <si>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</si>
  <si>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</si>
  <si>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</si>
  <si>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</si>
  <si>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</si>
  <si>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</si>
  <si>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</si>
  <si>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</si>
  <si>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</si>
  <si>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</si>
  <si>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</si>
  <si>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</si>
  <si>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</si>
  <si>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</si>
  <si>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</si>
  <si>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</si>
  <si>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</si>
  <si>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</si>
  <si>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</si>
  <si>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</si>
  <si>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</si>
  <si>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</si>
  <si>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</si>
  <si>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</si>
  <si>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</si>
  <si>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</si>
  <si>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</si>
  <si>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</si>
  <si>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</si>
  <si>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</si>
  <si>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</si>
  <si>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</si>
  <si>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</si>
  <si>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</si>
  <si>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</si>
  <si>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</si>
  <si>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</si>
  <si>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</si>
  <si>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</si>
  <si>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</si>
  <si>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</si>
  <si>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</si>
  <si>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</si>
  <si>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</si>
  <si>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</si>
  <si>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</si>
  <si>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</si>
  <si>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</si>
  <si>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</si>
  <si>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</si>
  <si>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</si>
  <si>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</si>
  <si>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</si>
  <si>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</si>
  <si>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</si>
  <si>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</si>
  <si>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</si>
  <si>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</si>
  <si>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</si>
  <si>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</si>
  <si>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</si>
  <si>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</si>
  <si>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</si>
  <si>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</si>
  <si>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</si>
  <si>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</si>
  <si>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</si>
  <si>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</si>
  <si>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</si>
  <si>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</si>
  <si>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</si>
  <si>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</si>
  <si>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</si>
  <si>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</si>
  <si>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</si>
  <si>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</si>
  <si>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</si>
  <si>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</si>
  <si>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</si>
  <si>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</si>
  <si>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</si>
  <si>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</si>
  <si>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</si>
  <si>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</si>
  <si>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</si>
  <si>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</si>
  <si>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</si>
  <si>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</si>
  <si>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</si>
  <si>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</si>
  <si>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</si>
  <si>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</si>
  <si>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</si>
  <si>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</si>
  <si>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</si>
  <si>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</si>
  <si>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</si>
  <si>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</si>
  <si>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</si>
  <si>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</si>
  <si>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</si>
  <si>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</si>
  <si>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</si>
  <si>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</si>
  <si>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</si>
  <si>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</si>
  <si>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</si>
  <si>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</si>
  <si>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</si>
  <si>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</si>
  <si>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</si>
  <si>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</si>
  <si>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</si>
  <si>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</si>
  <si>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</si>
  <si>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</si>
  <si>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</si>
  <si>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</si>
  <si>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</si>
  <si>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</si>
  <si>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</si>
  <si>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</si>
  <si>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</si>
  <si>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</si>
  <si>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</si>
  <si>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</si>
  <si>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</si>
  <si>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</si>
  <si>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</si>
  <si>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</si>
  <si>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</si>
  <si>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</si>
  <si>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</si>
  <si>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</si>
  <si>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</si>
  <si>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</si>
  <si>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</si>
  <si>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</si>
  <si>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</si>
  <si>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</si>
  <si>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</si>
  <si>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</si>
  <si>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</si>
  <si>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</si>
  <si>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</si>
  <si>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</si>
  <si>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</si>
  <si>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</si>
  <si>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</si>
  <si>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</si>
  <si>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</si>
  <si>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</si>
  <si>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</si>
  <si>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</si>
  <si>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</si>
  <si>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</si>
  <si>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</si>
  <si>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</si>
  <si>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</si>
  <si>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</si>
  <si>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</si>
  <si>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</si>
  <si>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</si>
  <si>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</si>
  <si>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</si>
  <si>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</si>
  <si>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</si>
  <si>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</si>
  <si>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</si>
  <si>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</si>
  <si>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</si>
  <si>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</si>
  <si>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</si>
  <si>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</si>
  <si>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</si>
  <si>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</si>
  <si>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</si>
  <si>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</si>
  <si>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</si>
  <si>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</si>
  <si>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</si>
  <si>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</si>
  <si>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</si>
  <si>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</si>
  <si>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</si>
  <si>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</si>
  <si>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</si>
  <si>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</si>
  <si>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</si>
  <si>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</si>
  <si>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</si>
  <si>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</si>
  <si>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</si>
  <si>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</si>
  <si>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</si>
  <si>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</si>
  <si>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</si>
  <si>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</si>
  <si>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</si>
  <si>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</si>
  <si>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</si>
  <si>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</si>
  <si>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</si>
  <si>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</si>
  <si>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</si>
  <si>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</si>
  <si>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</si>
  <si>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</si>
  <si>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</si>
  <si>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</si>
  <si>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</si>
  <si>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</si>
  <si>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</si>
  <si>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</si>
  <si>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</si>
  <si>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</si>
  <si>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</si>
  <si>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</si>
  <si>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</si>
  <si>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</si>
  <si>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</si>
  <si>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</si>
  <si>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</si>
  <si>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</si>
  <si>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</si>
  <si>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</si>
  <si>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</si>
  <si>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</si>
  <si>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</si>
  <si>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</si>
  <si>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</si>
  <si>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</si>
  <si>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</si>
  <si>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</si>
  <si>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</si>
  <si>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</si>
  <si>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</si>
  <si>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</si>
  <si>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</si>
  <si>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</si>
  <si>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</si>
  <si>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</si>
  <si>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</si>
  <si>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</si>
  <si>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</si>
  <si>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</si>
  <si>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</si>
  <si>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</si>
  <si>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</si>
  <si>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</si>
  <si>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</si>
  <si>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</si>
  <si>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</si>
  <si>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</si>
  <si>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</si>
  <si>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</si>
  <si>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</si>
  <si>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</si>
  <si>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</si>
  <si>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</si>
  <si>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</si>
  <si>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</si>
  <si>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</si>
  <si>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</si>
  <si>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</si>
  <si>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</si>
  <si>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</si>
  <si>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</si>
  <si>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</si>
  <si>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</si>
  <si>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</si>
  <si>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</si>
  <si>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</si>
  <si>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</si>
  <si>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</si>
  <si>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</si>
  <si>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</si>
  <si>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</si>
  <si>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</si>
  <si>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</si>
  <si>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</si>
  <si>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</si>
  <si>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</si>
  <si>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</si>
  <si>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</si>
  <si>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</si>
  <si>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</si>
  <si>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</si>
  <si>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</si>
  <si>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</si>
  <si>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</si>
  <si>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</si>
  <si>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</si>
  <si>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</si>
  <si>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</si>
  <si>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</si>
  <si>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</si>
  <si>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</si>
  <si>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</si>
  <si>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</si>
  <si>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</si>
  <si>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</si>
  <si>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</si>
  <si>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</si>
  <si>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</si>
  <si>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</si>
  <si>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</si>
  <si>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</si>
  <si>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</si>
  <si>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</si>
  <si>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</si>
  <si>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</si>
  <si>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</si>
  <si>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</si>
  <si>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</si>
  <si>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</si>
  <si>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</si>
  <si>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</si>
  <si>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</si>
  <si>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</si>
  <si>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</si>
  <si>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</si>
  <si>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</si>
  <si>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</si>
  <si>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</si>
  <si>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</si>
  <si>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</si>
  <si>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</si>
  <si>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</si>
  <si>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</si>
  <si>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</si>
  <si>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</si>
  <si>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</si>
  <si>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</si>
  <si>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</si>
  <si>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</si>
  <si>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</si>
  <si>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</si>
  <si>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</si>
  <si>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</si>
  <si>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</si>
  <si>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</si>
  <si>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</si>
  <si>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</si>
  <si>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</si>
  <si>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</si>
  <si>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</si>
  <si>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</si>
  <si>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</si>
  <si>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</si>
  <si>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</si>
  <si>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</si>
  <si>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</si>
  <si>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</si>
  <si>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</si>
  <si>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</si>
  <si>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</si>
  <si>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</si>
  <si>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</si>
  <si>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</si>
  <si>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</si>
  <si>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</si>
  <si>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</si>
  <si>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</si>
  <si>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</si>
  <si>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</si>
  <si>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</si>
  <si>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</si>
  <si>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</si>
  <si>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</si>
  <si>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</si>
  <si>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</si>
  <si>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</si>
  <si>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</si>
  <si>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</si>
  <si>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</si>
  <si>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</si>
  <si>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</si>
  <si>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</si>
  <si>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</si>
  <si>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</si>
  <si>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</si>
  <si>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</si>
  <si>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</si>
  <si>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</si>
  <si>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</si>
  <si>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</si>
  <si>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</si>
  <si>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</si>
  <si>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</si>
  <si>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</si>
  <si>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</si>
  <si>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</si>
  <si>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</si>
  <si>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</si>
  <si>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</si>
  <si>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</si>
  <si>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</si>
  <si>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</si>
  <si>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</si>
  <si>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</si>
  <si>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</si>
  <si>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</si>
  <si>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</si>
  <si>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</si>
  <si>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</si>
  <si>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</si>
  <si>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</si>
  <si>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</si>
  <si>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</si>
  <si>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</si>
  <si>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</si>
  <si>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</si>
  <si>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</si>
  <si>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</si>
  <si>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</si>
  <si>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</si>
  <si>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</si>
  <si>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</si>
  <si>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</si>
  <si>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</si>
  <si>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</si>
  <si>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</si>
  <si>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</si>
  <si>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</si>
  <si>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</si>
  <si>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</si>
  <si>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</si>
  <si>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</si>
  <si>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</si>
  <si>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</si>
  <si>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</si>
  <si>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</si>
  <si>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</si>
  <si>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</si>
  <si>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</si>
  <si>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</si>
  <si>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</si>
  <si>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</si>
  <si>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</si>
  <si>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</si>
  <si>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</si>
  <si>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</si>
  <si>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</si>
  <si>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</si>
  <si>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</si>
  <si>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</si>
  <si>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</si>
  <si>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</si>
  <si>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</si>
  <si>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</si>
  <si>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</si>
  <si>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</si>
  <si>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</si>
  <si>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</si>
  <si>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</si>
  <si>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</si>
  <si>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</si>
  <si>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</si>
  <si>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</si>
  <si>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</si>
  <si>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</si>
  <si>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</si>
  <si>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</si>
  <si>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</si>
  <si>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</si>
  <si>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</si>
  <si>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</si>
  <si>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</si>
  <si>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</si>
  <si>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</si>
  <si>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</si>
  <si>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</si>
  <si>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</si>
  <si>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</si>
  <si>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</si>
  <si>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</si>
  <si>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</si>
  <si>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</si>
  <si>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</si>
  <si>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</si>
  <si>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</si>
  <si>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</si>
  <si>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</si>
  <si>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</si>
  <si>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</si>
  <si>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</si>
  <si>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</si>
  <si>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</si>
  <si>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</si>
  <si>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</si>
  <si>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</si>
  <si>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</si>
  <si>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</si>
  <si>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</si>
  <si>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</si>
  <si>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</si>
  <si>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</si>
  <si>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</si>
  <si>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</si>
  <si>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</si>
  <si>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</si>
  <si>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</si>
  <si>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</si>
  <si>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</si>
  <si>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</si>
  <si>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</si>
  <si>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</si>
  <si>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</si>
  <si>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</si>
  <si>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</si>
  <si>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</si>
  <si>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</si>
  <si>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</si>
  <si>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</si>
  <si>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</si>
  <si>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</si>
  <si>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</si>
  <si>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</si>
  <si>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</si>
  <si>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</si>
  <si>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</si>
  <si>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</si>
  <si>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</si>
  <si>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</si>
  <si>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</si>
  <si>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</si>
  <si>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</si>
  <si>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</si>
  <si>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</si>
  <si>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</si>
  <si>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</si>
  <si>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</si>
  <si>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</si>
  <si>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</si>
  <si>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</si>
  <si>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</si>
  <si>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</si>
  <si>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</si>
  <si>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</si>
  <si>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</si>
  <si>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</si>
  <si>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</si>
  <si>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</si>
  <si>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</si>
  <si>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</si>
  <si>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</si>
  <si>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</si>
  <si>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</si>
  <si>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</si>
  <si>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</si>
  <si>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</si>
  <si>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</si>
  <si>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</si>
  <si>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</si>
  <si>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</si>
  <si>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</si>
  <si>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</si>
  <si>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</si>
  <si>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</si>
  <si>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</si>
  <si>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</si>
  <si>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</si>
  <si>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</si>
  <si>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</si>
  <si>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</si>
  <si>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</si>
  <si>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</si>
  <si>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</si>
  <si>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</si>
  <si>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</si>
  <si>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</si>
  <si>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</si>
  <si>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</si>
  <si>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</si>
  <si>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</si>
  <si>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</si>
  <si>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</si>
  <si>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</si>
  <si>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</si>
  <si>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</si>
  <si>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</si>
  <si>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</si>
  <si>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</si>
  <si>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</si>
  <si>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</si>
  <si>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</si>
  <si>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</si>
  <si>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</si>
  <si>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</si>
  <si>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</si>
  <si>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</si>
  <si>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</si>
  <si>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</si>
  <si>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</si>
  <si>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</si>
  <si>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</si>
  <si>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</si>
  <si>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</si>
  <si>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</si>
  <si>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</si>
  <si>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</si>
  <si>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</si>
  <si>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</si>
  <si>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</si>
  <si>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</si>
  <si>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</si>
  <si>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</si>
  <si>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</si>
  <si>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</si>
  <si>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</si>
  <si>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</si>
  <si>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</si>
  <si>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</si>
  <si>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</si>
  <si>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</si>
  <si>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</si>
  <si>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</si>
  <si>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</si>
  <si>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</si>
  <si>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</si>
  <si>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</si>
  <si>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</si>
  <si>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</si>
  <si>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</si>
  <si>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</si>
  <si>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</si>
  <si>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</si>
  <si>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</si>
  <si>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</si>
  <si>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</si>
  <si>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</si>
  <si>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</si>
  <si>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</si>
  <si>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</si>
  <si>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</si>
  <si>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</si>
  <si>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</si>
  <si>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</si>
  <si>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</si>
  <si>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</si>
  <si>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</si>
  <si>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</si>
  <si>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</si>
  <si>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</si>
  <si>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</si>
  <si>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</si>
  <si>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</si>
  <si>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</si>
  <si>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</si>
  <si>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</si>
  <si>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</si>
  <si>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</si>
  <si>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</si>
  <si>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</si>
  <si>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</si>
  <si>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</si>
  <si>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</si>
  <si>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</si>
  <si>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</si>
  <si>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</si>
  <si>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</si>
  <si>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</si>
  <si>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</si>
  <si>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</si>
  <si>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</si>
  <si>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</si>
  <si>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</si>
  <si>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</si>
  <si>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</si>
  <si>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</si>
  <si>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</si>
  <si>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</si>
  <si>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</si>
  <si>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</si>
  <si>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</si>
  <si>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</si>
  <si>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</si>
  <si>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</si>
  <si>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</si>
  <si>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</si>
  <si>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</si>
  <si>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</si>
  <si>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</si>
  <si>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</si>
  <si>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</si>
  <si>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</si>
  <si>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</si>
  <si>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</si>
  <si>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</si>
  <si>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</si>
  <si>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</si>
  <si>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</si>
  <si>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</si>
  <si>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</si>
  <si>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</si>
  <si>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</si>
  <si>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</si>
  <si>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</si>
  <si>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</si>
  <si>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</si>
  <si>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</si>
  <si>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</si>
  <si>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</si>
  <si>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</si>
  <si>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</si>
  <si>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</si>
  <si>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</si>
  <si>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</si>
  <si>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</si>
  <si>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</si>
  <si>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</si>
  <si>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</si>
  <si>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</si>
  <si>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</si>
  <si>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</si>
  <si>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</si>
  <si>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</si>
  <si>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</si>
  <si>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</si>
  <si>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</si>
  <si>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</si>
  <si>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</si>
  <si>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</si>
  <si>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</si>
  <si>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</si>
  <si>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</si>
  <si>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</si>
  <si>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</si>
  <si>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</si>
  <si>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</si>
  <si>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</si>
  <si>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</si>
  <si>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</si>
  <si>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</si>
  <si>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</si>
  <si>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</si>
  <si>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</si>
  <si>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</si>
  <si>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</si>
  <si>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</si>
  <si>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</si>
  <si>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</si>
  <si>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</si>
  <si>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</si>
  <si>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</si>
  <si>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</si>
  <si>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</si>
  <si>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</si>
  <si>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</si>
  <si>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</si>
  <si>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</si>
  <si>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</si>
  <si>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</si>
  <si>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</si>
  <si>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</si>
  <si>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</si>
  <si>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</si>
  <si>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</si>
  <si>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</si>
  <si>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</si>
  <si>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</si>
  <si>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</si>
  <si>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</si>
  <si>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</si>
  <si>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</si>
  <si>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</si>
  <si>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</si>
  <si>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</si>
  <si>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</si>
  <si>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</si>
  <si>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</si>
  <si>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</si>
  <si>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</si>
  <si>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</si>
  <si>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</si>
  <si>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</si>
  <si>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</si>
  <si>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</si>
  <si>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</si>
  <si>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</si>
  <si>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</si>
  <si>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</si>
  <si>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</si>
  <si>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</si>
  <si>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</si>
  <si>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</si>
  <si>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</si>
  <si>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</si>
  <si>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</si>
  <si>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</si>
  <si>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</si>
  <si>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</si>
  <si>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</si>
  <si>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</si>
  <si>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</si>
  <si>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</si>
  <si>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</si>
  <si>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</si>
  <si>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</si>
  <si>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</si>
  <si>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</si>
  <si>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</si>
  <si>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</si>
  <si>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</si>
  <si>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</si>
  <si>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</si>
  <si>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</si>
  <si>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</si>
  <si>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</si>
  <si>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</si>
  <si>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</si>
  <si>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</si>
  <si>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</si>
  <si>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</si>
  <si>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</si>
  <si>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</si>
  <si>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</si>
  <si>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</si>
  <si>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</si>
  <si>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</si>
  <si>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</si>
  <si>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</si>
  <si>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</si>
  <si>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</si>
  <si>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</si>
  <si>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</si>
  <si>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</si>
  <si>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</si>
  <si>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</si>
  <si>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</si>
  <si>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</si>
  <si>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</si>
  <si>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</si>
  <si>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</si>
  <si>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</si>
  <si>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</si>
  <si>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</si>
  <si>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</si>
  <si>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</si>
  <si>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</si>
  <si>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</si>
  <si>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</si>
  <si>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</si>
  <si>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</si>
  <si>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</si>
  <si>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</si>
  <si>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</si>
  <si>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</si>
  <si>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</si>
  <si>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</si>
  <si>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</si>
  <si>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</si>
  <si>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</si>
  <si>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</si>
  <si>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</si>
  <si>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</si>
  <si>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</si>
  <si>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</si>
  <si>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</si>
  <si>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</si>
  <si>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</si>
  <si>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</si>
  <si>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</si>
  <si>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</si>
  <si>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</si>
  <si>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</si>
  <si>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</si>
  <si>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</si>
  <si>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</si>
  <si>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</si>
  <si>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</si>
  <si>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</si>
  <si>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</si>
  <si>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</si>
  <si>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</si>
  <si>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</si>
  <si>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</si>
  <si>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</si>
  <si>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</si>
  <si>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</si>
  <si>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</si>
  <si>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</si>
  <si>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</si>
  <si>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</si>
  <si>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</si>
  <si>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</si>
  <si>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</si>
  <si>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</si>
  <si>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</si>
  <si>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</si>
  <si>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</si>
  <si>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</si>
  <si>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</si>
  <si>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</si>
  <si>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</si>
  <si>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</si>
  <si>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</si>
  <si>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</si>
  <si>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</si>
  <si>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</si>
  <si>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</si>
  <si>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</si>
  <si>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</si>
  <si>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</si>
  <si>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</si>
  <si>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</si>
  <si>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</si>
  <si>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</si>
  <si>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</si>
  <si>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</si>
  <si>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</si>
  <si>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</si>
  <si>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</si>
  <si>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</si>
  <si>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</si>
  <si>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</si>
  <si>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</si>
  <si>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</si>
  <si>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</si>
  <si>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</si>
  <si>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</si>
  <si>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</si>
  <si>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</si>
  <si>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</si>
  <si>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</si>
  <si>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</si>
  <si>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</si>
  <si>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</si>
  <si>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</si>
  <si>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</si>
  <si>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</si>
  <si>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</si>
  <si>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</si>
  <si>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</si>
  <si>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</si>
  <si>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</si>
  <si>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</si>
  <si>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</si>
  <si>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</si>
  <si>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</si>
  <si>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</si>
  <si>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</si>
  <si>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</si>
  <si>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</si>
  <si>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</si>
  <si>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</si>
  <si>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</si>
  <si>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</si>
  <si>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</si>
  <si>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</si>
  <si>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</si>
  <si>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</si>
  <si>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</si>
  <si>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</si>
  <si>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</si>
  <si>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</si>
  <si>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</si>
  <si>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</si>
  <si>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</si>
  <si>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</si>
  <si>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</si>
  <si>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</si>
  <si>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</si>
  <si>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</si>
  <si>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</si>
  <si>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</si>
  <si>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</si>
  <si>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</si>
  <si>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</si>
  <si>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</si>
  <si>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</si>
  <si>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</si>
  <si>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</si>
  <si>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</si>
  <si>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</si>
  <si>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</si>
  <si>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</si>
  <si>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</si>
  <si>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</si>
  <si>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</si>
  <si>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</si>
  <si>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</si>
  <si>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</si>
  <si>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</si>
  <si>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</si>
  <si>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</si>
  <si>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</si>
  <si>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</si>
  <si>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</si>
  <si>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</si>
  <si>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</si>
  <si>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</si>
  <si>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</si>
  <si>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</si>
  <si>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</si>
  <si>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</si>
  <si>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</si>
  <si>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</si>
  <si>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</si>
  <si>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</si>
  <si>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</si>
  <si>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</si>
  <si>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</si>
  <si>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</si>
  <si>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</si>
  <si>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</si>
  <si>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</si>
  <si>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</si>
  <si>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</si>
  <si>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</si>
  <si>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</si>
  <si>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</si>
  <si>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</si>
  <si>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</si>
  <si>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</si>
  <si>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</si>
  <si>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</si>
  <si>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</si>
  <si>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</si>
  <si>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</si>
  <si>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</si>
  <si>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</si>
  <si>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</si>
  <si>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</si>
  <si>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</si>
  <si>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</si>
  <si>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</si>
  <si>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</si>
  <si>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</si>
  <si>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</si>
  <si>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</si>
  <si>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</si>
  <si>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</si>
  <si>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</si>
  <si>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</si>
  <si>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</si>
  <si>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</si>
  <si>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</si>
  <si>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</si>
  <si>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</si>
  <si>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</si>
  <si>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</si>
  <si>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</si>
  <si>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</si>
  <si>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</si>
  <si>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</si>
  <si>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</si>
  <si>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</si>
  <si>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</si>
  <si>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</si>
  <si>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</si>
  <si>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</si>
  <si>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</si>
  <si>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</si>
  <si>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</si>
  <si>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</si>
  <si>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</si>
  <si>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</si>
  <si>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</si>
  <si>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</si>
  <si>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</si>
  <si>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</si>
  <si>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</si>
  <si>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</si>
  <si>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</si>
  <si>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</si>
  <si>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</si>
  <si>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</si>
  <si>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</si>
  <si>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</si>
  <si>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</si>
  <si>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</si>
  <si>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</si>
  <si>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</si>
  <si>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</si>
  <si>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</si>
  <si>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</si>
  <si>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</si>
  <si>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</si>
  <si>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</si>
  <si>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</si>
  <si>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</si>
  <si>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</si>
  <si>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</si>
  <si>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</si>
  <si>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</si>
  <si>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</si>
  <si>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</si>
  <si>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</si>
  <si>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</si>
  <si>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</si>
  <si>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</si>
  <si>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</si>
  <si>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</si>
  <si>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</si>
  <si>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</si>
  <si>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</si>
  <si>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</si>
  <si>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</si>
  <si>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</si>
  <si>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</si>
  <si>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</si>
  <si>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</si>
  <si>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</si>
  <si>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</si>
  <si>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</si>
  <si>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</si>
  <si>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</si>
  <si>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</si>
  <si>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</si>
  <si>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</si>
  <si>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</si>
  <si>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</si>
  <si>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</si>
  <si>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</si>
  <si>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</si>
  <si>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</si>
  <si>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</si>
  <si>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</si>
  <si>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</si>
  <si>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</si>
  <si>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</si>
  <si>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</si>
  <si>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</si>
  <si>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</si>
  <si>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</si>
  <si>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</si>
  <si>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</si>
  <si>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</si>
  <si>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</si>
  <si>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</si>
  <si>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</si>
  <si>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</si>
  <si>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</si>
  <si>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</si>
  <si>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</si>
  <si>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</si>
  <si>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</si>
  <si>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</si>
  <si>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</si>
  <si>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</si>
  <si>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</si>
  <si>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</si>
  <si>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</si>
  <si>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</si>
  <si>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</si>
  <si>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</si>
  <si>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</si>
  <si>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</si>
  <si>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</si>
  <si>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</si>
  <si>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</si>
  <si>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</si>
  <si>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</si>
  <si>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</si>
  <si>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</si>
  <si>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</si>
  <si>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</si>
  <si>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</si>
  <si>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</si>
  <si>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</si>
  <si>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</si>
  <si>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</si>
  <si>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</si>
  <si>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</si>
  <si>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</si>
  <si>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</si>
  <si>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</si>
  <si>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</si>
  <si>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</si>
  <si>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</si>
  <si>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</si>
  <si>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</si>
  <si>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</si>
  <si>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</si>
  <si>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</si>
  <si>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</si>
  <si>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</si>
  <si>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</si>
  <si>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</si>
  <si>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</si>
  <si>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</si>
  <si>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</si>
  <si>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</si>
  <si>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</si>
  <si>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</si>
  <si>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</si>
  <si>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</si>
  <si>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</si>
  <si>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</si>
  <si>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</si>
  <si>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</si>
  <si>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</si>
  <si>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</si>
  <si>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</si>
  <si>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</si>
  <si>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</si>
  <si>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</si>
  <si>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</si>
  <si>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</si>
  <si>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</si>
  <si>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</si>
  <si>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</si>
  <si>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</si>
  <si>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</si>
  <si>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</si>
  <si>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</si>
  <si>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</si>
  <si>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</si>
  <si>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</si>
  <si>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</si>
  <si>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</si>
  <si>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</si>
  <si>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</si>
  <si>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</si>
  <si>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</si>
  <si>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</si>
  <si>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</si>
  <si>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</si>
  <si>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</si>
  <si>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</si>
  <si>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</si>
  <si>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</si>
  <si>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</si>
  <si>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</si>
  <si>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</si>
  <si>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</si>
  <si>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</si>
  <si>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</si>
  <si>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</si>
  <si>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</si>
  <si>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</si>
  <si>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</si>
  <si>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</si>
  <si>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</si>
  <si>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</si>
  <si>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</si>
  <si>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</si>
  <si>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</si>
  <si>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</si>
  <si>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</si>
  <si>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</si>
  <si>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</si>
  <si>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</si>
  <si>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</si>
  <si>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</si>
  <si>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</si>
  <si>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</si>
  <si>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</si>
  <si>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</si>
  <si>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</si>
  <si>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</si>
  <si>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</si>
  <si>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</si>
  <si>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</si>
  <si>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</si>
  <si>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</si>
  <si>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</si>
  <si>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</si>
  <si>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</si>
  <si>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</si>
  <si>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</si>
  <si>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</si>
  <si>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</si>
  <si>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</si>
  <si>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</si>
  <si>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</si>
  <si>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</si>
  <si>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</si>
  <si>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</si>
  <si>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</si>
  <si>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</si>
  <si>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</si>
  <si>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</si>
  <si>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</si>
  <si>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</si>
  <si>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</si>
  <si>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</si>
  <si>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</si>
  <si>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</si>
  <si>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</si>
  <si>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</si>
  <si>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</si>
  <si>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</si>
  <si>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</si>
  <si>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</si>
  <si>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</si>
  <si>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</si>
  <si>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</si>
  <si>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</si>
  <si>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</si>
  <si>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</si>
  <si>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</si>
  <si>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</si>
  <si>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</si>
  <si>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</si>
  <si>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</si>
  <si>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</si>
  <si>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</si>
  <si>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</si>
  <si>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</si>
  <si>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</si>
  <si>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</si>
  <si>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</si>
  <si>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</si>
  <si>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</si>
  <si>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</si>
  <si>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</si>
  <si>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</si>
  <si>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</si>
  <si>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</si>
  <si>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</si>
  <si>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</si>
  <si>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</si>
  <si>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</si>
  <si>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</si>
  <si>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</si>
  <si>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</si>
  <si>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</si>
  <si>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</si>
  <si>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</si>
  <si>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</si>
  <si>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</si>
  <si>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</si>
  <si>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</si>
  <si>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</si>
  <si>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</si>
  <si>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</si>
  <si>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</si>
  <si>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</si>
  <si>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</si>
  <si>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</si>
  <si>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</si>
  <si>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</si>
  <si>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</si>
  <si>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</si>
  <si>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</si>
  <si>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</si>
  <si>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</si>
  <si>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</si>
  <si>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</si>
  <si>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</si>
  <si>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</si>
  <si>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</si>
  <si>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</si>
  <si>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</si>
  <si>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</si>
  <si>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</si>
  <si>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</si>
  <si>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</si>
  <si>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</si>
  <si>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</si>
  <si>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</si>
  <si>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</si>
  <si>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</si>
  <si>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</si>
  <si>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</si>
  <si>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</si>
  <si>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</si>
  <si>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</si>
  <si>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</si>
  <si>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</si>
  <si>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</si>
  <si>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</si>
  <si>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</si>
  <si>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</si>
  <si>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</si>
  <si>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</si>
  <si>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</si>
  <si>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</si>
  <si>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</si>
  <si>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</si>
  <si>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</si>
  <si>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</si>
  <si>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</si>
  <si>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</si>
  <si>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</si>
  <si>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</si>
  <si>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</si>
  <si>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</si>
  <si>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</si>
  <si>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</si>
  <si>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</si>
  <si>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</si>
  <si>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</si>
  <si>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</si>
  <si>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</si>
  <si>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</si>
  <si>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</si>
  <si>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</si>
  <si>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</si>
  <si>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</si>
  <si>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</si>
  <si>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</si>
  <si>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</si>
  <si>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</si>
  <si>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</si>
  <si>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</si>
  <si>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</si>
  <si>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</si>
  <si>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</si>
  <si>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</si>
  <si>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</si>
  <si>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</si>
  <si>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</si>
  <si>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</si>
  <si>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</si>
  <si>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</si>
  <si>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</si>
  <si>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</si>
  <si>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</si>
  <si>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</si>
  <si>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</si>
  <si>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</si>
  <si>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</si>
  <si>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</si>
  <si>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</si>
  <si>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</si>
  <si>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</si>
  <si>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</si>
  <si>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</si>
  <si>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</si>
  <si>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</si>
  <si>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</si>
  <si>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</si>
  <si>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</si>
  <si>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</si>
  <si>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</si>
  <si>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</si>
  <si>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</si>
  <si>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</si>
  <si>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</si>
  <si>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</si>
  <si>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</si>
  <si>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</si>
  <si>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</si>
  <si>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</si>
  <si>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</si>
  <si>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</si>
  <si>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</si>
  <si>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</si>
  <si>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</si>
  <si>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</si>
  <si>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</si>
  <si>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</si>
  <si>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</si>
  <si>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</si>
  <si>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</si>
  <si>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</si>
  <si>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</si>
  <si>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</si>
  <si>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</si>
  <si>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</si>
  <si>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</si>
  <si>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</si>
  <si>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</si>
  <si>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</si>
  <si>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</si>
  <si>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</si>
  <si>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</si>
  <si>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</si>
  <si>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</si>
  <si>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</si>
  <si>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</si>
  <si>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</si>
  <si>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</si>
  <si>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</si>
  <si>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</si>
  <si>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</si>
  <si>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</si>
  <si>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</si>
  <si>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</si>
  <si>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</si>
  <si>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</si>
  <si>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</si>
  <si>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</si>
  <si>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</si>
  <si>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</si>
  <si>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</si>
  <si>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</si>
  <si>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</si>
  <si>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</si>
  <si>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</si>
  <si>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</si>
  <si>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</si>
  <si>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</si>
  <si>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</si>
  <si>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</si>
  <si>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</si>
  <si>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</si>
  <si>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</si>
  <si>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</si>
  <si>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</si>
  <si>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</si>
  <si>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</si>
  <si>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</si>
  <si>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</si>
  <si>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</si>
  <si>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</si>
  <si>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</si>
  <si>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</si>
  <si>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</si>
  <si>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</si>
  <si>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</si>
  <si>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</si>
  <si>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</si>
  <si>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</si>
  <si>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</si>
  <si>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</si>
  <si>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</si>
  <si>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</si>
  <si>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</si>
  <si>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</si>
  <si>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</si>
  <si>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</si>
  <si>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</si>
  <si>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</si>
  <si>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</si>
  <si>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</si>
  <si>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</si>
  <si>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</si>
  <si>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</si>
  <si>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</si>
  <si>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</si>
  <si>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</si>
  <si>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</si>
  <si>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</si>
  <si>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</si>
  <si>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</si>
  <si>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</si>
  <si>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</si>
  <si>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</si>
  <si>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</si>
  <si>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</si>
  <si>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</si>
  <si>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</si>
  <si>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</si>
  <si>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</si>
  <si>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</si>
  <si>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</si>
  <si>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</si>
  <si>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</si>
  <si>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</si>
  <si>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</si>
  <si>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</si>
  <si>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</si>
  <si>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</si>
  <si>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</si>
  <si>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</si>
  <si>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</si>
  <si>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</si>
  <si>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</si>
  <si>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</si>
  <si>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</si>
  <si>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</si>
  <si>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</si>
  <si>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</si>
  <si>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</si>
  <si>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</si>
  <si>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</si>
  <si>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</si>
  <si>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</si>
  <si>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</si>
  <si>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</si>
  <si>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</si>
  <si>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</si>
  <si>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</si>
  <si>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</si>
  <si>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</si>
  <si>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</si>
  <si>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</si>
  <si>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</si>
  <si>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</si>
  <si>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</si>
  <si>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</si>
  <si>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</si>
  <si>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</si>
  <si>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</si>
  <si>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</si>
  <si>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</si>
  <si>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</si>
  <si>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</si>
  <si>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</si>
  <si>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</si>
  <si>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</si>
  <si>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</si>
  <si>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</si>
  <si>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</si>
  <si>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</si>
  <si>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</si>
  <si>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</si>
  <si>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</si>
  <si>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</si>
  <si>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</si>
  <si>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</si>
  <si>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</si>
  <si>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</si>
  <si>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</si>
  <si>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</si>
  <si>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</si>
  <si>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</si>
  <si>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</si>
  <si>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</si>
  <si>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</si>
  <si>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</si>
  <si>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</si>
  <si>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</si>
  <si>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</si>
  <si>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</si>
  <si>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</si>
  <si>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</si>
  <si>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</si>
  <si>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</si>
  <si>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</si>
  <si>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</si>
  <si>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</si>
  <si>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</si>
  <si>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</si>
  <si>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</si>
  <si>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</si>
  <si>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</si>
  <si>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</si>
  <si>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</si>
  <si>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</si>
  <si>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</si>
  <si>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</si>
  <si>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</si>
  <si>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</si>
  <si>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</si>
  <si>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</si>
  <si>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</si>
  <si>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</si>
  <si>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</si>
  <si>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</si>
  <si>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</si>
  <si>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</si>
  <si>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</si>
  <si>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</si>
  <si>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</si>
  <si>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</si>
  <si>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</si>
  <si>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</si>
  <si>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</si>
  <si>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</si>
  <si>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</si>
  <si>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</si>
  <si>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</si>
  <si>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</si>
  <si>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</si>
  <si>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</si>
  <si>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</si>
  <si>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</si>
  <si>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</si>
  <si>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</si>
  <si>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</si>
  <si>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</si>
  <si>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</si>
  <si>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</si>
  <si>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</si>
  <si>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</si>
  <si>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</si>
  <si>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</si>
  <si>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</si>
  <si>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</si>
  <si>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</si>
  <si>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</si>
  <si>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</si>
  <si>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</si>
  <si>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</si>
  <si>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</si>
  <si>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</si>
  <si>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</si>
  <si>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</si>
  <si>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</si>
  <si>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</si>
  <si>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</si>
  <si>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</si>
  <si>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</si>
  <si>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</si>
  <si>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</si>
  <si>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</si>
  <si>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</si>
  <si>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</si>
  <si>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</si>
  <si>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</si>
  <si>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</si>
  <si>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</si>
  <si>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</si>
  <si>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</si>
  <si>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</si>
  <si>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</si>
  <si>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</si>
  <si>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</si>
  <si>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</si>
  <si>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</si>
  <si>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</si>
  <si>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</si>
  <si>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</si>
  <si>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</si>
  <si>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</si>
  <si>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</si>
  <si>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</si>
  <si>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</si>
  <si>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</si>
  <si>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</si>
  <si>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</si>
  <si>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</si>
  <si>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</si>
  <si>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</si>
  <si>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</si>
  <si>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</si>
  <si>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</si>
  <si>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</si>
  <si>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</si>
  <si>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</si>
  <si>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</si>
  <si>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</si>
  <si>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</si>
  <si>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</si>
  <si>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</si>
  <si>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</si>
  <si>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</si>
  <si>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</si>
  <si>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</si>
  <si>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</si>
  <si>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</si>
  <si>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</si>
  <si>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</si>
  <si>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</si>
  <si>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</si>
  <si>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</si>
  <si>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</si>
  <si>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</si>
  <si>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</si>
  <si>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</si>
  <si>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</si>
  <si>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</si>
  <si>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</si>
  <si>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</si>
  <si>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</si>
  <si>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</si>
  <si>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</si>
  <si>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</si>
  <si>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</si>
  <si>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</si>
  <si>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</si>
  <si>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</si>
  <si>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</si>
  <si>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</si>
  <si>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</si>
  <si>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</si>
  <si>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</si>
  <si>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</si>
  <si>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</si>
  <si>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</si>
  <si>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</si>
  <si>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</si>
  <si>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</si>
  <si>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</si>
  <si>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</si>
  <si>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</si>
  <si>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</si>
  <si>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</si>
  <si>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</si>
  <si>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</si>
  <si>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</si>
  <si>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</si>
  <si>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</si>
  <si>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</si>
  <si>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</si>
  <si>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</si>
  <si>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</si>
  <si>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</si>
  <si>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</si>
  <si>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</si>
  <si>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</si>
  <si>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</si>
  <si>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</si>
  <si>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</si>
  <si>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</si>
  <si>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</si>
  <si>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</si>
  <si>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</si>
  <si>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</si>
  <si>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</si>
  <si>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</si>
  <si>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</si>
  <si>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</si>
  <si>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</si>
  <si>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</si>
  <si>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</si>
  <si>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</si>
  <si>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</si>
  <si>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</si>
  <si>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</si>
  <si>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</si>
  <si>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</si>
  <si>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</si>
  <si>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</si>
  <si>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</si>
  <si>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</si>
  <si>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</si>
  <si>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</si>
  <si>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</si>
  <si>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</si>
  <si>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</si>
  <si>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</si>
  <si>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</si>
  <si>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</si>
  <si>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</si>
  <si>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</si>
  <si>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</si>
  <si>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</si>
  <si>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</si>
  <si>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</si>
  <si>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</si>
  <si>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</si>
  <si>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</si>
  <si>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</si>
  <si>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</si>
  <si>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</si>
  <si>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</si>
  <si>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</si>
  <si>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</si>
  <si>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</si>
  <si>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</si>
  <si>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</si>
  <si>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</si>
  <si>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</si>
  <si>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</si>
  <si>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</si>
  <si>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</si>
  <si>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</si>
  <si>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</si>
  <si>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</si>
  <si>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</si>
  <si>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</si>
  <si>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</si>
  <si>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</si>
  <si>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</si>
  <si>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</si>
  <si>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</si>
  <si>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</si>
  <si>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</si>
  <si>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</si>
  <si>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</si>
  <si>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</si>
  <si>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</si>
  <si>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</si>
  <si>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</si>
  <si>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</si>
  <si>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</si>
  <si>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</si>
  <si>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</si>
  <si>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</si>
  <si>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</si>
  <si>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</si>
  <si>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</si>
  <si>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</si>
  <si>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</si>
  <si>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</si>
  <si>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</si>
  <si>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</si>
  <si>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</si>
  <si>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</si>
  <si>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</si>
  <si>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</si>
  <si>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</si>
  <si>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</si>
  <si>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</si>
  <si>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</si>
  <si>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</si>
  <si>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</si>
  <si>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</si>
  <si>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</si>
  <si>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</si>
  <si>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</si>
  <si>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</si>
  <si>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</si>
  <si>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</si>
  <si>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</si>
  <si>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</si>
  <si>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</si>
  <si>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</si>
  <si>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</si>
  <si>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</si>
  <si>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</si>
  <si>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</si>
  <si>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</si>
  <si>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</si>
  <si>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</si>
  <si>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</si>
  <si>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</si>
  <si>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</si>
  <si>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</si>
  <si>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</si>
  <si>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</si>
  <si>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</si>
  <si>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</si>
  <si>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</si>
  <si>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</si>
  <si>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</si>
  <si>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</si>
  <si>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</si>
  <si>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</si>
  <si>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</si>
  <si>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</si>
  <si>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</si>
  <si>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</si>
  <si>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</si>
  <si>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</si>
  <si>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</si>
  <si>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</si>
  <si>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</si>
  <si>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</si>
  <si>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</si>
  <si>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</si>
  <si>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</si>
  <si>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</si>
  <si>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</si>
  <si>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</si>
  <si>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</si>
  <si>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</si>
  <si>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</si>
  <si>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</si>
  <si>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</si>
  <si>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</si>
  <si>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</si>
  <si>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</si>
  <si>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</si>
  <si>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</si>
  <si>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</si>
  <si>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</si>
  <si>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</si>
  <si>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</si>
  <si>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</si>
  <si>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</si>
  <si>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</si>
  <si>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</si>
  <si>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</si>
  <si>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</si>
  <si>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</si>
  <si>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</si>
  <si>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</si>
  <si>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</si>
  <si>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</si>
  <si>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</si>
  <si>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</si>
  <si>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</si>
  <si>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</si>
  <si>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</si>
  <si>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</si>
  <si>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</si>
  <si>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</si>
  <si>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</si>
  <si>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</si>
  <si>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</si>
  <si>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</si>
  <si>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</si>
  <si>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</si>
  <si>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</si>
  <si>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</si>
  <si>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</si>
  <si>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</si>
  <si>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</si>
  <si>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</si>
  <si>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</si>
  <si>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</si>
  <si>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</si>
  <si>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</si>
  <si>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</si>
  <si>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</si>
  <si>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</si>
  <si>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</si>
  <si>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</si>
  <si>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</si>
  <si>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</si>
  <si>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</si>
  <si>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</si>
  <si>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</si>
  <si>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</si>
  <si>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</si>
  <si>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</si>
  <si>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</si>
  <si>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</si>
  <si>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</si>
  <si>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</si>
  <si>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</si>
  <si>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</si>
  <si>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</si>
  <si>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</si>
  <si>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</si>
  <si>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</si>
  <si>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</si>
  <si>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</si>
  <si>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</si>
  <si>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</si>
  <si>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</si>
  <si>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</si>
  <si>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</si>
  <si>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</si>
  <si>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</si>
  <si>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</si>
  <si>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</si>
  <si>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</si>
  <si>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</si>
  <si>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</si>
  <si>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</si>
  <si>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</si>
  <si>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</si>
  <si>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</si>
  <si>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</si>
  <si>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</si>
  <si>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</si>
  <si>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</si>
  <si>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</si>
  <si>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</si>
  <si>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</si>
  <si>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</si>
  <si>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</si>
  <si>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</si>
  <si>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</si>
  <si>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</si>
  <si>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</si>
  <si>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</si>
  <si>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</si>
  <si>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</si>
  <si>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</si>
  <si>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</si>
  <si>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</si>
  <si>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</si>
  <si>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</si>
  <si>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</si>
  <si>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</si>
  <si>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</si>
  <si>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</si>
  <si>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</si>
  <si>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</si>
  <si>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</si>
  <si>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</si>
  <si>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</si>
  <si>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</si>
  <si>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</si>
  <si>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</si>
  <si>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</si>
  <si>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</si>
  <si>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</si>
  <si>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</si>
  <si>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</si>
  <si>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</si>
  <si>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</si>
  <si>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</si>
  <si>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</si>
  <si>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</si>
  <si>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</si>
  <si>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</si>
  <si>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</si>
  <si>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</si>
  <si>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</si>
  <si>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</si>
  <si>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</si>
  <si>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</si>
  <si>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</si>
  <si>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</si>
  <si>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</si>
  <si>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</si>
  <si>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</si>
  <si>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</si>
  <si>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</si>
  <si>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</si>
  <si>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</si>
  <si>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</si>
  <si>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</si>
  <si>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</si>
  <si>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</si>
  <si>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</si>
  <si>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</si>
  <si>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</si>
  <si>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</si>
  <si>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</si>
  <si>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</si>
  <si>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</si>
  <si>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</si>
  <si>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</si>
  <si>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</si>
  <si>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</si>
  <si>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</si>
  <si>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</si>
  <si>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</si>
  <si>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on the way to saving JED2928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</si>
  <si>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</si>
  <si>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</si>
  <si>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</si>
  <si>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</si>
  <si>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</si>
  <si>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</si>
  <si>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</si>
  <si>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</si>
  <si>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PCM-20251203-00000912</t>
  </si>
  <si>
    <t xml:space="preserve">EM team need 30 min </t>
  </si>
  <si>
    <t>PCM-20251203-00000999</t>
  </si>
  <si>
    <t xml:space="preserve">EM team at site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</si>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</sst>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29" dataDxfId="28" headerRowBorderDxfId="26" tableBorderDxfId="27">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48" totalsRowShown="0" headerRowDxfId="13" tableBorderDxfId="12">
  <autoFilter ref="A1:L4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331.58966851852165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45994.538094097225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45994.538094097225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45994.538094097225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45994.538094097225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45994.538094097225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45994.538094097225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45994.538094097225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45994.538094097225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45994.538094097225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45994.538094097225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45994.538094097225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45994.538094097225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45994.538094097225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45994.538094097225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45994.538094097225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45994.538094097225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45994.538094097225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45994.538094097225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45994.538094097225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45994.538094097225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45994.538094097225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45994.538094097225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45994.538094097225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45994.538094097225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45994.538094097225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45994.538094097225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45994.538094097225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45994.538094097225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45994.538094097225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45994.538094097225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45994.538094097225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45994.538094097225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45994.538094097225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45994.538094097225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45994.538094097225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45994.538094097225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45994.538094097225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45994.538094097225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45994.538094097225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45994.538094097225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45994.538094097225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45994.538094097225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45994.538094097225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45994.538094097225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45994.538094097225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45994.538094097225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45994.538094097225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45994.538094097225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45994.538094097225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45994.538094097225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45994.538094097225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45994.538094097225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45994.538094097225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45994.538094097225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45994.538094097225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45994.538094097225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45994.538094097225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45994.538094097225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45994.538094097225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45994.538094097225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45994.538094097225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45994.538094097225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45994.538094097225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45994.538094097225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45994.538094097225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45994.538094097225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45994.538094097225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45994.538094097225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45994.538094097225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45994.538094097225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45994.538094097225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45994.538094097225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45994.538094097225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45994.538094097225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45994.538094097225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45994.538094097225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45994.538094097225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45994.538094097225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45994.538094097225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45994.538094097225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45994.538094097225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45994.538094097225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45994.538094097225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45994.538094097225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45994.538094097225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45994.538094097225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45994.538094097225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45994.538094097225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45994.538094097225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45994.538094097225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45994.538094097225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45994.538094097225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45994.538094097225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45994.538094097225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45994.538094097225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45994.538094097225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45994.538094097225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45994.538094097225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45994.538094097225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45994.538094097225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45994.538094097225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45994.538094097225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45994.538094097225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45994.538094097225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45994.538094097225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45994.538094097225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45994.538094097225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45994.538094097225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45994.538094097225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45994.538094097225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45994.538094097225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45994.538094097225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45994.538094097225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45994.538094097225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45994.538094097225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45994.538094097225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45994.538094097225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45994.538094097225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45994.538094097225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45994.538094097225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45994.538094097225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45994.538094097225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45994.538094097225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45994.538094097225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45994.538094097225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45994.538094097225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45994.538094097225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45994.538094097225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45994.538094097225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45994.538094097225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45994.538094097225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45994.538094097225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45994.538094097225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45994.538094097225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45994.538094097225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45994.538094097225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45994.538094097225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45994.538094097225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45994.538094097225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45994.538094097225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45994.538094097225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45994.538094097225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45994.538094097225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45994.538094097225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45994.538094097225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45994.538094097225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45994.538094097225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45994.538094097225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45994.538094097225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45994.538094097225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45994.538094097225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45994.538094097225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45994.538094097225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45994.538094097225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45994.538094097225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45994.538094097225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45994.538094097225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45994.538094097225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45994.538094097225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45994.538094097225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45994.538094097225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45994.538094097225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45994.538094097225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45994.538094097225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45994.538094097225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45994.538094097225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45994.538094097225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45994.538094097225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45994.538094097225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45994.538094097225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45994.538094097225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45994.538094097225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45994.538094097225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45994.538094097225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45994.538094097225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45994.538094097225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45994.538094097225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45994.538094097225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45994.538094097225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45994.538094097225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45994.538094097225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45994.538094097225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45994.538094097225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45994.538094097225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45994.538094097225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45994.538094097225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45994.538094097225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45994.538094097225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45994.538094097225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45994.538094097225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45994.538094097225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45994.538094097225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45994.538094097225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45994.538094097225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45994.538094097225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45994.538094097225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45994.538094097225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45994.538094097225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45994.538094097225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45994.538094097225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45994.538094097225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45994.538094097225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45994.538094097225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45994.538094097225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45994.538094097225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45994.538094097225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169.53825648148631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10.150675462966319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45994.538094444448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45994.538094444448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45994.538094444448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45994.538094444448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45994.538094444448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45994.538094444448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45994.538094444448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45994.538094444448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45994.538094444448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45994.538094444448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45994.538094444448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45994.538094444448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45994.538094444448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45994.538094444448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45994.538094444448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45994.538094444448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45994.538094444448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45994.538094444448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45994.538094444448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45994.538094444448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45994.538094444448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45994.538094444448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45994.538094444448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45994.538094444448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45994.538094444448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45994.538094444448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45994.538094444448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45994.538094444448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45994.538094444448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45994.538094444448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45994.538094444448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45994.538094444448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45994.538094444448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45994.538094444448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45994.538094444448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45994.538094444448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45994.538094444448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45994.538094444448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45994.538094444448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45994.538094444448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45994.538094444448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45994.538094444448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45994.538094444448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45994.538094444448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45994.538094444448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45994.538094444448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45994.538094444448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45994.538094444448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45994.538094444448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45994.538094444448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45994.538094444448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45994.538094444448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45994.538094444448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45994.538094444448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45994.538094444448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45994.538094444448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45994.538094444448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45994.538094444448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45994.538094444448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45994.538094444448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45994.538094444448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45994.538094444448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45994.538094444448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45994.538094444448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45994.538094444448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45994.538094444448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45994.538094444448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45994.538094444448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45994.538094444448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45994.538094444448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45994.538094444448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45994.538094444448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45994.538094444448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45994.538094444448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45994.538094444448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45994.538094444448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45994.538094444448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45994.538094444448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45994.538094444448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45994.538094444448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45994.538094444448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45994.538094444448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45994.538094444448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45994.538094444448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45994.538094444448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45994.538094444448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45994.538094444448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45994.538094444448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45994.538094444448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45994.538094444448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45994.538094444448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45994.538094444448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45994.538094444448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45994.538094444448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45994.538094444448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45994.538094444448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45994.538094444448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45994.538094444448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45994.538094444448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45994.538094444448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45994.538094444448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45994.538094444448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45994.538094444448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45994.538094444448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45994.538094444448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45994.538094444448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45994.538094444448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45994.538094444448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45994.538094444448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45994.538094444448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45994.538094444448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45994.538094444448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45994.538094444448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45994.538094444448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45994.538094444448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45994.538094444448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45994.538094444448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45994.538094444448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45994.538094444448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45994.538094444448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45994.538094444448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45994.538094444448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45994.538094444448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45994.538094444448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45994.538094444448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45994.538094444448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45994.538094444448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45994.538094444448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45994.538094444448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45994.538094444448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45994.538094444448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45994.538094444448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45994.538094444448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45994.538094444448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45994.538094444448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45994.538094444448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45994.538094444448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45994.538094444448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45994.538094444448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45994.538094444448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45994.538094444448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45994.538094444448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45994.538094444448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45994.538094444448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45994.538094444448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45994.538094444448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45994.538094444448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45994.538094444448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45994.538094444448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45994.538094444448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45994.538094444448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45994.538094444448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45994.538094444448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45994.538094444448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45994.538094444448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45994.538094444448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45994.538094444448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45994.538094444448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45994.538094444448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45994.538094444448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45994.538094444448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45994.538094444448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45994.538094444448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45994.538094444448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45994.538094444448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45994.538094444448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45994.538094444448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45994.538094444448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45994.538094444448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45994.538094444448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45994.538094444448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45994.538094444448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45994.538094444448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45994.538094444448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45994.538094444448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45994.538094444448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45994.538094444448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45994.538094444448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45994.538094444448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45994.538094444448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45994.538094444448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45994.538094444448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45994.538094444448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45994.538094444448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45994.538094444448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45994.538094444448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45994.538094444448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45994.538094444448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45994.538094444448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45994.538094444448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45994.538094444448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45994.538094444448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45994.538094444448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45994.538094444448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45994.538094444448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45994.538094444448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45994.538094444448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45994.538094444448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45994.538094444448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45994.538094444448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45994.538094444448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45994.538094444448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45994.538094444448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45994.538094444448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45994.538094444448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45994.538094444448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45994.538094444448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45994.538094444448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45994.538094444448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45994.538094444448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45994.538094444448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45994.538094444448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45994.538094444448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45994.538094444448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45994.538094444448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45994.538094444448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45994.538094444448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45994.538094444448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45994.538094444448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45994.538094444448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45994.538094444448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45994.538094444448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45994.538094444448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45994.538094444448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45994.538094444448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45994.538094444448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45994.538094444448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45994.538094444448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45994.538094444448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45994.538094444448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45994.538094444448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45994.538094444448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45994.538094444448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45994.538094444448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45994.538094444448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45994.538094444448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45994.538094444448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45994.538094444448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45994.538094444448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45994.538094444448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45994.538094444448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45994.538094444448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45994.538094444448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45994.538094444448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45994.538094444448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45994.538094444448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45994.538094444448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45994.538094444448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45994.538094444448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45994.538094444448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45994.538094444448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45994.538094444448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45994.538094444448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45994.538094444448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45994.538094444448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45994.538094444448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45994.538094444448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45994.538094444448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45994.538094444448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45994.538094444448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45994.538094444448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45994.538094444448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45994.538094444448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45994.538094444448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45994.538094444448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45994.538094444448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45994.538094444448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45994.538094444448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45994.538094444448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45994.538094444448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45994.538094444448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45994.538094444448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45994.538094444448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45994.538094444448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45994.538094444448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45994.538094444448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45994.538094444448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45994.538094444448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45994.538094444448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45994.538094444448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45994.538094444448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45994.538094444448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45994.538094444448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45994.538094444448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45994.538094444448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45994.538094444448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45994.538094444448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45994.538094444448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45994.538094444448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45994.538094444448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45994.538094444448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45994.538094444448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45994.538094444448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45994.538094444448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45994.538094444448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45994.538094444448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45994.538094444448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45994.538094444448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45994.538094444448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45994.538094444448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45994.538094444448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45994.538094444448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45994.538094444448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45994.538094444448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45994.538094444448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45994.538094444448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45994.538094444448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45994.538094444448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45994.538094444448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45994.538094444448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45994.538094444448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45994.538094444448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45994.538094444448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45994.538094444448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45994.538094444448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45994.538094444448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45994.538094444448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45994.538094444448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45994.538094444448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45994.538094444448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45994.538094444448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45994.538094444448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45994.538094444448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45994.538094444448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45994.538094444448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45994.538094444448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45994.538094444448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45994.538094444448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45994.538094444448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45994.538094444448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45994.538094444448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45994.538094444448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45994.538094444448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45994.538094444448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45994.538094444448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45994.538094444448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45994.538094444448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45994.538094444448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45994.538094444448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45994.538094444448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45994.538094444448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45994.538094444448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45994.538094444448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45994.538094444448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45994.538094444448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45994.538094444448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45994.538094444448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45994.538094444448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45994.538094444448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45994.538094444448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45994.538094444448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45994.538094444448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45994.538094444448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45994.538094444448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45994.538094444448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45994.538094444448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45994.538094444448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45994.538094444448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45994.538094444448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45994.538094444448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45994.538094444448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45994.538094444448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45994.538094444448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45994.538094444448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45994.538094444448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45994.538094444448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45994.538094444448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45994.538094444448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45994.538094444448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45994.538094444448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45994.538094444448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45994.538094444448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45994.538094444448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45994.538094444448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45994.538094444448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45994.538094444448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45994.538094444448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45994.538094444448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45994.538094444448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45994.538094444448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45994.538094444448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45994.538094444448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45994.538094444448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45994.538094444448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45994.538094444448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45994.538094444448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45994.538094444448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45994.538094444448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45994.538094444448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45994.538094444448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45994.538094444448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45994.538094444448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45994.538094444448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45994.538094444448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45994.538094444448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45994.538094444448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45994.538094444448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45994.538094444448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45994.538094444448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45994.538094444448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45994.538094444448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45994.538094444448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45994.538094444448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45994.538094444448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45994.538094444448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45994.538094444448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45994.538094444448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45994.538094444448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45994.538094444448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45994.538094444448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45994.538094444448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45994.538094444448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45994.538094444448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45994.538094444448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45994.538094444448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45994.538094444448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45994.538094444448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45994.538094444448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45994.538094444448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45994.538094444448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45994.538094444448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45994.538094444448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45994.538094444448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45994.538094444448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45994.538094444448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45994.538094444448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45994.538094444448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45994.538094444448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45994.538094444448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45994.538094444448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45994.538094444448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45994.538094444448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45994.538094444448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45994.538094444448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45994.538094444448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45994.538094444448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45994.538094444448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45994.538094444448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45994.538094444448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45994.538094444448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45994.538094444448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45994.538094444448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45994.538094444448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45994.538094444448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45994.538094444448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45994.538094444448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45994.538094444448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45994.538094444448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45994.538094444448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45994.538094444448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45994.538094444448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45994.538094444448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45994.538094444448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45994.538094444448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45994.538094444448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45994.538094444448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45994.538094444448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45994.538094444448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45994.538094444448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45994.538094444448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45994.538094444448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45994.538094444448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45994.538094444448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45994.538094444448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45994.538094444448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45994.538094444448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45994.538094444448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45994.538094444448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45994.538094444448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45994.538094444448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45994.538094444448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45994.538094444448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45994.538094444448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45994.538094444448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45994.538094444448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45994.538094444448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45994.538094444448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45994.538094444448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45994.538094444448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45994.538094444448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45994.538094444448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45994.538094444448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45994.538094444448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45994.538094444448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45994.538094444448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45994.538094444448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45994.538094444448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45994.538094444448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45994.538094444448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45994.538094444448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45994.538094444448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45994.538094444448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45994.538094444448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45994.538094444448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45994.538094444448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45994.538094444448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45994.538094444448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45994.538094444448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45994.538094444448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45994.538094444448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45994.538094444448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45994.538094444448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45994.538094444448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45994.538094444448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45994.538094444448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45994.538094444448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45994.538094444448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45994.538094444448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45994.538094444448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45994.538094444448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45994.538094444448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45994.538094444448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45994.538094444448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45994.538094444448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45994.538094444448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45994.538094444448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45994.538094444448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45994.538094444448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45994.538094444448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45994.538094444448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45994.538094444448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45994.538094444448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45994.538094444448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45994.538094444448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45994.538094444448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45994.538094444448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45994.538094444448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45994.538094444448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45994.538094444448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45994.538094444448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45994.538094444448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45994.538094444448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45994.538094444448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45994.538094444448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45994.538094444448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45994.538094444448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45994.538094444448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45994.538094444448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45994.538094444448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45994.538094444448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45994.538094444448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45994.538094444448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45994.538094444448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45994.538094444448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45994.538094444448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45994.538094444448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45994.538094444448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45994.538094444448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45994.538094444448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45994.538094444448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45994.538094444448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45994.538094444448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45994.538094444448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45994.538094444448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45994.538094444448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45994.538094444448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45994.538094444448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45994.538094444448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45994.538094444448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45994.538094444448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45994.538094444448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45994.538094444448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45994.538094444448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45994.538094444448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45994.538094444448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45994.538094444448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45994.538094444448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45994.538094444448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45994.538094444448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45994.538094444448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45994.538094444448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45994.538094444448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45994.538094444448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45994.538094444448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45994.538094444448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45994.538094444448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45994.538094444448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45994.538094444448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45994.538094444448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45994.538094444448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45994.538094444448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45994.538094444448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45994.538094444448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45994.538094444448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45994.538094444448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45994.538094444448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45994.538094444448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45994.538094444448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45994.538094444448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45994.538094444448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45994.538094444448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45994.538094444448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45994.538094444448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45994.538094444448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45994.538094444448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45994.538094444448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45994.538094444448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45994.538094444448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45994.538094444448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45994.538094444448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45994.538094444448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45994.538094444448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45994.538094444448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45994.538094444448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45994.538094444448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45994.538094444448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45994.538094444448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45994.538094444448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45994.538094444448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45994.538094444448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45994.538094444448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45994.538094444448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45994.538094444448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45994.538094444448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45994.538094444448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45994.538094444448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45994.538094444448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45994.538094444448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45994.538094444448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45994.538094444448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45994.538094444448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45994.538094444448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45994.538094444448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45994.538094444448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45994.538094444448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45994.538094444448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45994.538094444448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45994.538094444448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45994.538094444448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45994.538094444448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45994.538094444448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45994.538094444448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45994.538094444448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45994.538094444448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45994.538094444448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45994.538094444448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45994.538094444448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45994.538094444448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45994.538094444448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45994.538094444448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45994.538094444448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45994.538094444448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45994.538094444448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45994.538094444448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45994.538094444448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45994.538094444448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45994.538094444448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45994.538094444448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45994.538094444448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45994.538094444448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45994.538094444448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45994.538094444448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45994.538094444448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45994.538094444448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45994.538094444448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45994.538094444448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45994.538094444448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45994.538094444448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45994.538094444448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45994.538094444448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45994.538094444448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45994.538094444448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45994.538094444448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45994.538094444448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45994.538094444448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45994.538094444448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45994.538094444448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45994.538094444448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45994.538094444448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45994.538094444448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45994.538094444448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45994.538094444448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45994.538094444448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45994.538094444448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45994.538094444448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45994.538094444448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45994.538094444448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45994.538094444448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45994.538094444448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45994.538094444448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45994.538094444448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45994.538094444448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45994.538094444448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45994.538094444448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45994.538094444448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45994.538094444448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45994.538094444448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45994.538094444448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45994.538094444448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45994.538094444448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45994.538094444448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45994.538094444448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45994.538094444448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45994.538094444448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45994.538094444448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45994.538094444448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45994.538094444448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45994.538094444448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45994.538094444448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45994.538094444448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45994.538094444448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45994.538094444448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45994.538094444448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45994.538094444448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45994.538094444448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45994.538094444448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45994.538094444448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45994.538094444448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45994.538094444448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45994.538094444448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45994.538094444448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45994.538094444448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45994.538094444448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45994.538094444448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45994.538094444448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45994.538094444448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45994.538094444448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45994.538094444448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45994.538094444448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45994.538094444448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45994.538094444448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45994.538094444448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45994.538094444448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45994.538094444448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45994.538094444448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45994.538094444448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45994.538094444448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45994.538094444448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45994.538094444448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45994.538094444448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45994.538094444448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45994.538094444448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45994.538094444448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45994.538094444448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45994.538094444448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45994.538094444448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45994.538094444448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45994.538094444448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45994.538094444448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45994.538094444448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45994.538094444448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45994.538094444448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45994.538094444448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45994.538094444448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45994.538094444448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45994.538094444448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45994.538094444448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45994.538094444448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45994.538094444448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45994.538094444448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45994.538094444448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45994.538094444448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45994.538094444448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45994.538094444448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45994.538094444448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45994.538094444448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45994.538094444448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45994.538094444448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45994.538094444448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45994.538094444448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45994.538094444448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45994.538094444448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45994.538094444448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45994.538094444448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45994.538094444448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45994.538094444448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45994.538094444448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45994.538094444448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45994.538094444448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45994.538094444448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45994.538094444448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45994.538094444448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45994.538094444448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45994.538094444448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45994.538094444448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45994.538094444448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45994.538094444448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45994.538094444448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45994.538094444448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45994.538094444448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45994.538094444448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45994.538094444448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45994.538094444448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45994.538094444448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45994.538094444448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45994.538094444448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45994.538094444448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45994.538094444448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45994.538094444448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45994.538094444448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45994.538094444448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45994.538094444448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45994.538094444448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45994.538094444448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45994.538094444448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45994.538094444448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45994.538094444448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45994.538094444448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45994.538094444448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45994.538094444448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45994.538094444448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45994.538094444448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45994.538094444448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45994.538094444448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45994.538094444448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45994.538094444448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45994.538094444448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45994.538094444448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45994.538094444448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45994.538094444448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45994.538094444448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45994.538094444448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45994.538094444448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45994.538094444448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45994.538094444448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45994.538094444448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45994.538094444448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45994.538094444448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45994.538094444448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45994.538094444448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45994.538094444448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45994.538094444448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45994.538094444448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45994.538094444448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45994.538094444448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45994.538094444448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45994.538094444448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45994.538094444448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45994.538094444448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45994.538094444448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45994.538094444448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45994.538094444448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45994.538094444448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45994.538094444448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45994.538094444448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45994.538094444448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45994.538094444448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45994.538094444448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45994.538094444448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45994.538094444448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45994.538094444448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45994.538094444448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45994.538094444448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45994.538094444448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45994.538094444448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45994.538094444448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45994.538094444448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45994.538094444448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45994.538094444448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45994.538094444448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45994.538094444448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45994.538094444448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45994.538094444448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45994.538094444448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45994.538094444448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45994.538094444448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45994.538094444448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45994.538094444448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45994.538094444448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45994.538094444448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45994.538094444448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45994.538094444448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45994.538094444448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45994.538094444448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45994.538094444448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45994.538094444448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45994.538094444448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45994.538094444448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45994.538094444448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45994.538094444448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45994.538094444448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45994.538094444448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45994.538094444448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45994.538094444448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45994.538094444448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45994.538094444448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45994.538094444448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45994.538094444448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45994.538094444448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45994.538094444448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45994.538094444448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45994.538094444448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45994.538094444448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45994.538094444448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45994.538094444448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45994.538094444448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45994.538094444448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45994.538094444448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45994.538094444448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45994.538094444448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45994.538094444448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45994.538094444448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45994.538094444448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45994.538094444448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45994.538094444448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45994.538094444448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45994.538094444448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45994.538094444448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45994.538094444448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45994.538094444448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45994.538094444448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45994.538094444448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45994.538094444448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45994.538094444448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45994.538094444448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45994.538094444448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45994.538094444448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45994.538094444448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45994.538094444448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45994.538094444448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45994.538094444448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45994.538094444448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45994.538094444448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45994.538094444448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45994.538094444448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45994.538094444448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45994.538094444448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45994.538094444448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45994.538094444448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45994.538094444448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45994.538094444448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45994.538094444448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45994.538094444448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45994.538094444448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45994.538094444448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45994.538094444448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45994.538094444448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45994.538094444448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45994.538094444448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45994.538094444448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45994.538094444448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45994.538094444448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45994.538094444448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45994.538094444448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45994.538094444448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45994.538094444448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45994.538094444448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45994.538094444448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45994.538094444448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45994.538094444448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45994.538094444448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45994.538094444448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45994.538094444448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45994.538094444448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45994.538094444448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45994.538094444448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45994.538094444448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45994.538094444448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45994.538094444448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45994.538094444448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45994.538094444448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45994.538094444448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45994.538094444448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45994.538094444448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45994.538094444448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45994.538094444448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45994.538094444448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45994.538094444448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45994.538094444448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45994.538094444448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45994.538094444448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45994.538094444448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45994.538094444448</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291.05737685185159</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0.54920520833547926</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35273</v>
      </c>
      <c r="E4" s="91" t="s">
        <v>39185</v>
      </c>
      <c r="F4" s="92"/>
      <c r="G4" s="93">
        <f t="shared" ref="G4:G47" ca="1" si="0">IFERROR(NOW()-F4,"")</f>
        <v>45994.538094444448</v>
      </c>
      <c r="H4" s="92">
        <v>45994.361620370371</v>
      </c>
      <c r="I4" s="110" t="str">
        <f>IFERROR(VLOOKUP(D4,DB!A:F,6,0),"")</f>
        <v>SCECO</v>
      </c>
      <c r="J4" s="110" t="str">
        <f>IFERROR(VLOOKUP(D4,DB!A:G,7,0),"")</f>
        <v>Vandalized</v>
      </c>
      <c r="K4" s="94" t="s">
        <v>39197</v>
      </c>
      <c r="L4" s="88" t="str">
        <f>IFERROR(VLOOKUP(D4,DB!A:I,9,0),"")</f>
        <v>Latis</v>
      </c>
    </row>
    <row r="5" spans="1:16" ht="15" customHeight="1">
      <c r="A5" s="110"/>
      <c r="B5" s="110" t="str">
        <f>IFERROR(VLOOKUP(D5,DB!A:K,11,0),"")</f>
        <v/>
      </c>
      <c r="C5" s="90"/>
      <c r="D5" s="88"/>
      <c r="E5" s="91"/>
      <c r="F5" s="92"/>
      <c r="G5" s="93">
        <f t="shared" ca="1" si="0"/>
        <v>45994.538094444448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45994.538094444448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45994.538094444448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45994.538094444448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45994.538094444448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45994.538094444448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45994.538094444448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45994.538094444448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45994.538094444448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45994.538094444448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45994.538094444448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45994.538094444448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45994.538094444448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45994.538094444448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45994.538094444448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45994.538094444448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45994.538094444448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45994.538094444448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45994.538094444448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45994.538094444448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45994.538094444448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45994.538094444448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45994.538094444448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45994.538094444448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45994.538094444448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45994.538094444448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45994.538094444448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45994.538094444448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45994.538094444448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45994.538094444448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45994.538094444448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45994.538094444448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45994.538094444448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45994.538094444448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45994.538094444448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45994.538094444448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45994.538094444448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45994.538094444448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45994.538094444448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45994.538094444448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45994.538094444448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45994.538094444448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45994.538094444448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45994.538094444448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45994.538094444448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45994.538094444448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45994.538094444448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45994.538094444448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45994.538094444448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45994.538094444448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45994.538094444448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45994.538094444448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45994.538094444448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45994.538094444448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45994.538094444448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45994.538094444448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45994.538094444448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45994.538094444448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45994.538094444448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45994.538094444448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45994.538094444448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45994.538094444448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45994.538094444448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45994.538094444448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45994.538094444448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45994.538094444448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45994.538094444448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45994.538094444448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45994.538094444448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45994.538094444448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45994.538094444448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45994.538094444448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45994.538094444448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45994.538094444448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45994.538094444448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45994.538094444448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45994.538094444448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45994.538094444448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45994.538094444448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45994.538094444448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45994.538094444448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45994.538094444448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45994.538094444448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45994.538094444448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45994.538094444448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45994.538094444448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45994.538094444448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45994.538094444448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45994.538094444448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45994.538094444448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45994.538094444448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45994.538094444448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45994.538094444448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45994.538094444448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45994.538094444448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45994.538094444448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45994.538094444448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45994.538094444448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45994.538094444448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45994.538094444448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45994.538094444448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45994.538094444448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45994.538094444448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45994.538094444448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45994.538094444448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45994.538094444448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45994.538094444448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45994.538094444448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45994.538094444448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45994.538094444448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45994.538094444448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45994.538094444448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45994.538094444448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45994.538094444448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45994.538094444448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45994.538094444448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45994.538094444448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45994.538094444448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45994.538094444448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45994.538094444448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45994.538094444448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45994.538094444448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45994.538094444448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45994.538094444448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45994.538094444448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45994.538094444448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45994.538094444448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45994.538094444448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45994.538094444448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45994.538094444448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45994.538094444448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45994.538094444448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45994.538094444448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45994.538094444448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45994.538094444448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45994.538094444448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45994.538094444448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45994.538094444448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45994.538094444448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45994.538094444448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45994.538094444448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45994.538094444448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45994.538094444448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45994.538094444448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45994.538094444448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45994.538094444448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45994.538094444448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45994.538094444448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45994.538094444448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45994.538094444448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45994.538094444448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45994.538094444448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45994.538094444448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45994.538094444448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45994.538094444448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45994.538094444448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45994.538094444448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45994.538094444448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45994.538094444448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45994.538094444448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45994.538094444448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45994.538094444448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45994.538094444448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45994.538094444448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45994.538094444448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45994.538094444448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45994.538094444448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45994.538094444448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45994.538094444448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45994.538094444448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45994.538094444448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45994.538094444448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45994.538094444448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45994.538094444448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45994.538094444448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45994.538094444448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45994.538094444448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45994.538094444448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45994.538094444448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45994.538094444448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45994.538094444448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45994.538094444448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45994.538094444448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45994.538094444448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45994.538094444448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45994.538094444448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45994.538094444448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45994.538094444448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45994.538094444448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45994.538094444448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45994.538094444448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45994.538094444448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45994.538094444448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45994.538094444448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45994.538094444448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45994.538094444448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45994.538094444448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45994.538094444448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45994.538094444448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45994.538094444448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45994.538094444448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45994.538094444448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45994.538094444448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45994.538094444448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45994.538094444448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45994.538094444448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45994.538094444448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45994.538094444448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45994.538094444448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45994.538094444448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45994.538094444448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45994.538094444448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45994.538094444448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45994.538094444448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45994.538094444448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45994.538094444448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45994.538094444448</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102.70603425925947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68.349217129631143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45.876983333335374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13.16479583333421</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37" t="s">
        <v>38309</v>
      </c>
      <c r="E6" s="37" t="s">
        <v>39106</v>
      </c>
      <c r="F6" s="38">
        <v>45994.500219907408</v>
      </c>
      <c r="G6" s="135">
        <f ca="1">IFERROR(NOW()-F6,"")</f>
        <v>3.7874189816648141E-2</v>
      </c>
      <c r="H6" s="38">
        <v>45994.494247685187</v>
      </c>
      <c r="I6" s="37" t="str">
        <f>IFERROR(VLOOKUP(D6,DB!A:F,6,0),"")</f>
        <v>SCECO</v>
      </c>
      <c r="J6" s="37" t="str">
        <f>IFERROR(VLOOKUP(D6,DB!A:G,7,0),"")</f>
        <v>Haj Removal</v>
      </c>
      <c r="K6" s="37" t="s">
        <v>39207</v>
      </c>
      <c r="L6" s="37" t="str">
        <f>IFERROR(VLOOKUP(D6,DB!A:I,9,0),"")</f>
        <v>Latis</v>
      </c>
    </row>
    <row r="7" spans="1:13">
      <c r="A7" s="37" t="s">
        <v>39208</v>
      </c>
      <c r="B7" s="37" t="str">
        <f>IFERROR(VLOOKUP(D7,DB!A:K,11,0),"")</f>
        <v>R5</v>
      </c>
      <c r="C7" s="37">
        <v>2</v>
      </c>
      <c r="D7" s="37" t="s">
        <v>32485</v>
      </c>
      <c r="E7" s="37" t="s">
        <v>39106</v>
      </c>
      <c r="F7" s="38">
        <v>45994.523668981485</v>
      </c>
      <c r="G7" s="135">
        <f ca="1">IFERROR(NOW()-F7,"")</f>
        <v>1.4425115739868488E-2</v>
      </c>
      <c r="H7" s="38">
        <v>45994.508819444447</v>
      </c>
      <c r="I7" s="37" t="str">
        <f>IFERROR(VLOOKUP(D7,DB!A:F,6,0),"")</f>
        <v>SCECO</v>
      </c>
      <c r="J7" s="37" t="str">
        <f>IFERROR(VLOOKUP(D7,DB!A:G,7,0),"")</f>
        <v>Dead</v>
      </c>
      <c r="K7" s="37" t="s">
        <v>39209</v>
      </c>
      <c r="L7" s="37" t="str">
        <f>IFERROR(VLOOKUP(D7,DB!A:I,9,0),"")</f>
        <v>Latis</v>
      </c>
    </row>
    <row r="8" spans="1:13">
      <c r="A8" s="37"/>
      <c r="B8" s="37" t="str">
        <f>IFERROR(VLOOKUP(D8,DB!A:K,11,0),"")</f>
        <v/>
      </c>
      <c r="C8" s="37"/>
      <c r="D8" s="37"/>
      <c r="E8" s="37"/>
      <c r="F8" s="38"/>
      <c r="G8" s="135">
        <f ca="1">IFERROR(NOW()-F8,"")</f>
        <v>45994.538094097225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45994.538094097225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45994.538094097225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45994.538094097225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45994.538094097225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45994.538094097225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45994.538094097225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45994.538094097225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45994.538094097225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45994.538094097225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45994.538094097225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45994.538094097225</v>
      </c>
      <c r="H19" s="38"/>
      <c r="I19" s="37" t="str">
        <f>IFERROR(VLOOKUP(D19,DB!A:F,6,0),"")</f>
        <v/>
      </c>
      <c r="J19" s="37" t="str">
        <f>IFERROR(VLOOKUP(D19,DB!A:G,7,0),"")</f>
        <v/>
      </c>
      <c r="K19" s="37"/>
      <c r="L19" s="37" t="str">
        <f>IFERROR(VLOOKUP(D19,DB!A:I,9,0),"")</f>
        <v/>
      </c>
    </row>
    <row r="20" spans="1:12">
      <c r="A20" s="150"/>
      <c r="B20" s="150" t="str">
        <f>IFERROR(VLOOKUP(D20,DB!A:K,11,0),"")</f>
        <v/>
      </c>
      <c r="C20" s="150"/>
      <c r="D20" s="150"/>
      <c r="E20" s="150"/>
      <c r="F20" s="151"/>
      <c r="G20" s="152">
        <f ca="1">IFERROR(NOW()-F20,"")</f>
        <v>45994.538094097225</v>
      </c>
      <c r="H20" s="151"/>
      <c r="I20" s="150" t="str">
        <f>IFERROR(VLOOKUP(D20,DB!A:F,6,0),"")</f>
        <v/>
      </c>
      <c r="J20" s="150" t="str">
        <f>IFERROR(VLOOKUP(D20,DB!A:G,7,0),"")</f>
        <v/>
      </c>
      <c r="K20" s="150"/>
      <c r="L20" s="150" t="str">
        <f>IFERROR(VLOOKUP(D20,DB!A:I,9,0),"")</f>
        <v/>
      </c>
    </row>
    <row r="21" spans="1:12">
      <c r="A21" s="37"/>
      <c r="B21" s="153" t="str">
        <f>IFERROR(VLOOKUP(D21,DB!A:K,11,0),"")</f>
        <v/>
      </c>
      <c r="C21" s="37"/>
      <c r="D21" s="37"/>
      <c r="E21" s="37"/>
      <c r="F21" s="38"/>
      <c r="G21" s="135">
        <f t="shared" ref="G21:G52" ca="1" si="2">IFERROR(NOW()-F21,"")</f>
        <v>45994.538094097225</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45994.538094097225</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45994.538094097225</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45994.538094097225</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45994.538094097225</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45994.538094097225</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45994.538094097225</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45994.538094097225</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45994.538094097225</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45994.538094097225</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45994.538094097225</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45994.538094097225</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45994.538094097225</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45994.538094097225</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45994.538094097225</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45994.538094097225</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45994.538094097225</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45994.538094097225</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45994.538094097225</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45994.538094097225</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45994.538094097225</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45994.538094097225</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45994.538094097225</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45994.538094097225</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45994.538094097225</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45994.538094097225</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45994.538094097225</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45994.538094097225</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45994.538094097225</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2"/>
        <v>45994.538094097225</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2"/>
        <v>45994.538094097225</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2"/>
        <v>45994.538094097225</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ref="G53:G84" ca="1" si="3">IFERROR(NOW()-F53,"")</f>
        <v>45994.538094097225</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45994.538094097225</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45994.538094097225</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45994.538094097225</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45994.538094097225</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45994.538094097225</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45994.538094097225</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45994.538094097225</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45994.538094097225</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45994.538094097225</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45994.538094097225</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45994.538094097225</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45994.538094097225</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45994.538094097225</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45994.538094097225</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45994.538094097225</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45994.538094097225</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45994.538094097225</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45994.538094097225</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45994.538094097225</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45994.538094097225</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45994.538094097225</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45994.538094097225</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45994.538094097225</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45994.538094097225</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45994.538094097225</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3"/>
        <v>45994.538094097225</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3"/>
        <v>45994.538094097225</v>
      </c>
      <c r="H80" s="38"/>
      <c r="I80" s="153" t="str">
        <f>IFERROR(VLOOKUP(D80,DB!A:F,6,0),"")</f>
        <v/>
      </c>
      <c r="J80" s="153" t="str">
        <f>IFERROR(VLOOKUP(D80,DB!A:G,7,0),"")</f>
        <v/>
      </c>
      <c r="K80" s="37"/>
      <c r="L80" s="153" t="str">
        <f>IFERROR(VLOOKUP(D80,DB!A:I,9,0),"")</f>
        <v/>
      </c>
    </row>
    <row r="81" spans="1:12">
      <c r="A81" s="37"/>
      <c r="B81" s="153" t="str">
        <f>IFERROR(VLOOKUP(D81,DB!A:K,11,0),"")</f>
        <v/>
      </c>
      <c r="C81" s="37"/>
      <c r="D81" s="37"/>
      <c r="E81" s="37"/>
      <c r="F81" s="38"/>
      <c r="G81" s="135">
        <f t="shared" ca="1" si="3"/>
        <v>45994.538094097225</v>
      </c>
      <c r="H81" s="38"/>
      <c r="I81" s="153" t="str">
        <f>IFERROR(VLOOKUP(D81,DB!A:F,6,0),"")</f>
        <v/>
      </c>
      <c r="J81" s="153" t="str">
        <f>IFERROR(VLOOKUP(D81,DB!A:G,7,0),"")</f>
        <v/>
      </c>
      <c r="K81" s="37"/>
      <c r="L81" s="153" t="str">
        <f>IFERROR(VLOOKUP(D81,DB!A:I,9,0),"")</f>
        <v/>
      </c>
    </row>
    <row r="82" spans="1:12">
      <c r="A82" s="150"/>
      <c r="B82" s="154" t="str">
        <f>IFERROR(VLOOKUP(D82,DB!A:K,11,0),"")</f>
        <v/>
      </c>
      <c r="C82" s="150"/>
      <c r="D82" s="150"/>
      <c r="E82" s="150"/>
      <c r="F82" s="151"/>
      <c r="G82" s="152">
        <f t="shared" ca="1" si="3"/>
        <v>45994.538094097225</v>
      </c>
      <c r="H82" s="151"/>
      <c r="I82" s="154" t="str">
        <f>IFERROR(VLOOKUP(D82,DB!A:F,6,0),"")</f>
        <v/>
      </c>
      <c r="J82" s="154" t="str">
        <f>IFERROR(VLOOKUP(D82,DB!A:G,7,0),"")</f>
        <v/>
      </c>
      <c r="K82" s="150"/>
      <c r="L82" s="154" t="str">
        <f>IFERROR(VLOOKUP(D82,DB!A:I,9,0),"")</f>
        <v/>
      </c>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45994.538094444448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45994.538094444448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45994.538094444448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45994.538094444448</v>
      </c>
      <c r="H5" s="121"/>
      <c r="I5" s="119" t="str">
        <f>IFERROR(VLOOKUP(D5,DB!A:F,6,0),"")</f>
        <v/>
      </c>
      <c r="J5" s="119" t="str">
        <f>IFERROR(VLOOKUP(D5,DB!A:G,7,0),"")</f>
        <v/>
      </c>
      <c r="K5" s="122" t="s">
        <v>39210</v>
      </c>
      <c r="L5" s="137" t="str">
        <f>IFERROR(VLOOKUP(D5,DB!A:I,9,0),"")</f>
        <v/>
      </c>
    </row>
    <row r="6" spans="1:16382" ht="31.5" customHeight="1">
      <c r="A6" s="118"/>
      <c r="B6" s="119" t="str">
        <f>IFERROR(VLOOKUP(D6,DB!A:K,11,0),"")</f>
        <v/>
      </c>
      <c r="C6" s="120"/>
      <c r="D6" s="119"/>
      <c r="E6" s="142"/>
      <c r="F6" s="121"/>
      <c r="G6" s="72">
        <f ca="1">IFERROR(NOW()-F6,"-")</f>
        <v>45994.538094444448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45994.538094444448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45994.538094444448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45994.538094444448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45994.538094444448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45994.538094444448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45994.538094444448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45994.538094444448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45994.538094444448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45994.538094444448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45994.538094444448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45994.538094444448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45994.538094444448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45994.538094444448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45994.538094444448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45994.538094444448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45994.538094444448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45994.538094444448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45994.538094444448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45994.538094444448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45994.538094444448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45994.538094444448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45994.538094444448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45994.538094444448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45994.538094444448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45994.538094444448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45994.538094444448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45994.538094444448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45994.538094444448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45994.538094444448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45994.538094444448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45994.538094444448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45994.538094444448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45994.538094444448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45994.538094444448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45994.538094444448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45994.538094444448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45994.538094444448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45994.538094444448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45994.538094444448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45994.538094444448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45994.538094444448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45994.538094444448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45994.538094444448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45994.538094444448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45994.538094444448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45994.538094444448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45994.538094444448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45994.538094444448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45994.538094444448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45994.538094444448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45994.538094444448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45994.538094444448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45994.538094444448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45994.538094444448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45994.538094444448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45994.538094444448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45994.538094444448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45994.538094444448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45994.538094444448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45994.538094444448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45994.538094444448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45994.538094444448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45994.538094444448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45994.538094444448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45994.538094444448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45994.538094444448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45994.538094444448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45994.538094444448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45994.538094444448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45994.538094444448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45994.538094444448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45994.538094444448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45994.538094444448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45994.538094444448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45994.538094444448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45994.538094444448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45994.538094444448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45994.538094444448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45994.538094444448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45994.538094444448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45994.538094444448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45994.538094444448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45994.538094444448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45994.538094444448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45994.538094444448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45994.538094444448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45994.538094444448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45994.538094444448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45994.538094444448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45994.538094444448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45994.538094444448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45994.538094444448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45994.538094444448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45994.538094444448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45994.538094444448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45994.538094444448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45994.538094444448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45994.538094444448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45994.538094444448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45994.538094444448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45994.538094444448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45994.538094444448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45994.538094444448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45994.538094444448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45994.538094444448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45994.538094444448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45994.538094444448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45994.538094444448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45994.538094444448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45994.538094444448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45994.538094444448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45994.538094444448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45994.538094444448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45994.538094444448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45994.538094444448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45994.538094444448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45994.538094444448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45994.538094444448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45994.538094444448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45994.538094444448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45994.538094444448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45994.538094444448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45994.538094444448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45994.538094444448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45994.538094444448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45994.538094444448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45994.538094444448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45994.538094444448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45994.538094444448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45994.538094444448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45994.538094444448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45994.538094444448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45994.538094444448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45994.538094444448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45994.538094444448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45994.538094444448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45994.538094444448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45994.538094444448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45994.538094444448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45994.538094444448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45994.538094444448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45994.538094444448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45994.538094444448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45994.538094444448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45994.538094444448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45994.538094444448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45994.538094444448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45994.538094444448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45994.538094444448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45994.538094444448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45994.538094444448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45994.538094444448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45994.538094444448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45994.538094444448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45994.538094444448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45994.538094444448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45994.538094444448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45994.538094444448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45994.538094444448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45994.538094444448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45994.538094444448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45994.538094444448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45994.538094444448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45994.538094444448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45994.538094444448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45994.538094444448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45994.538094444448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45994.538094444448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45994.538094444448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45994.538094444448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45994.538094444448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45994.538094444448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45994.538094444448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45994.538094444448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45994.538094444448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45994.538094444448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45994.538094444448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45994.538094444448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45994.538094444448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45994.538094444448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45994.538094444448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45994.538094444448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45994.538094444448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45994.538094444448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45994.538094444448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45994.538094444448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45994.538094444448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45994.538094444448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45994.538094444448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45994.538094444448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45994.538094444448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45994.538094444448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45994.538094444448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45994.538094444448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45994.538094444448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45994.538094444448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45994.538094444448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45994.538094444448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45994.538094444448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45994.538094444448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45994.538094444448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45994.538094444448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45994.538094444448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45994.538094444448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45994.538094444448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45994.538094444448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45994.538094444448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45994.538094444448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45994.538094444448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45994.538094444448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45994.538094444448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45994.538094444448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45994.538094444448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45994.538094444448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45994.538094444448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45994.538094444448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45994.538094444448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45994.538094444448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45994.538094444448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45994.538094444448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45994.538094444448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45994.538094444448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45994.538094444448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45994.538094444448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45994.538094444448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45994.538094444448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45994.538094444448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45994.538094444448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45994.538094444448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45994.538094444448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45994.538094444448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45994.538094444448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45994.538094444448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45994.538094444448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45994.538094444448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45994.538094444448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45994.538094444448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45994.538094444448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45994.538094444448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45994.538094444448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45994.538094444448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45994.538094444448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45994.538094444448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45994.538094444448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45994.538094444448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45994.538094444448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45994.538094444448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45994.538094444448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45994.538094444448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45994.538094444448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45994.538094444448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45994.538094444448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45994.538094444448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45994.538094444448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45994.538094444448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45994.538094444448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45994.538094444448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45994.538094444448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45994.538094444448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45994.538094444448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45994.538094444448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45994.538094444448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45994.538094444448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45994.538094444448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45994.538094444448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45994.538094444448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45994.538094444448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45994.538094444448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45994.538094444448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45994.538094444448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45994.538094444448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45994.538094444448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45994.538094444448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45994.538094444448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45994.538094444448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45994.538094444448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45994.538094444448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45994.538094444448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45994.538094444448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45994.538094444448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45994.538094444448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45994.538094444448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45994.538094444448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45994.538094444448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45994.538094444448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45994.538094444448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45994.538094444448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45994.538094444448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45994.538094444448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45994.538094444448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45994.538094444448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45994.538094444448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45994.538094444448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45994.538094444448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45994.538094444448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45994.538094444448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45994.538094444448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45994.538094444448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45994.538094444448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45994.538094444448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45994.538094444448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45994.538094444448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45994.538094444448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45994.538094444448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45994.538094444448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45994.538094444448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45994.538094444448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45994.538094444448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45994.538094444448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45994.538094444448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45994.538094444448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45994.538094444448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45994.538094444448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45994.538094444448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45994.538094444448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45994.538094444448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45994.538094444448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45994.538094444448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45994.538094444448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45994.538094444448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45994.538094444448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45994.538094444448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45994.538094444448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45994.538094444448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45994.538094444448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45994.538094444448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45994.538094444448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45994.538094444448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45994.538094444448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45994.538094444448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45994.538094444448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45994.538094444448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45994.538094444448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45994.538094444448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45994.538094444448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45994.538094444448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45994.538094444448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45994.538094444448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45994.538094444448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45994.538094444448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45994.538094444448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45994.538094444448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45994.538094444448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45994.538094444448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45994.538094444448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45994.538094444448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45994.538094444448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45994.538094444448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45994.538094444448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45994.538094444448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45994.538094444448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45994.538094444448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45994.538094444448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45994.538094444448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45994.538094444448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45994.538094444448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45994.538094444448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45994.538094444448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45994.538094444448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45994.538094444448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45994.538094444448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45994.538094444448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45994.538094444448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45994.538094444448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45994.538094444448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45994.538094444448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45994.538094444448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45994.538094444448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45994.538094444448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45994.538094444448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45994.538094444448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45994.538094444448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45994.538094444448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45994.538094444448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45994.538094444448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45994.538094444448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45994.538094444448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45994.538094444448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45994.538094444448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45994.538094444448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45994.538094444448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45994.538094444448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45994.538094444448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45994.538094444448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45994.538094444448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45994.538094444448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45994.538094444448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45994.538094444448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45994.538094444448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45994.538094444448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45994.538094444448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45994.538094444448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45994.538094444448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45994.538094444448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45994.538094444448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45994.538094444448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45994.538094444448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45994.538094444448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45994.538094444448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45994.538094444448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45994.538094444448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45994.538094444448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45994.538094444448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45994.538094444448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45994.538094444448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45994.538094444448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45994.538094444448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45994.538094444448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45994.538094444448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45994.538094444448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45994.538094444448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45994.538094444448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45994.538094444448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45994.538094444448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45994.538094444448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45994.538094444448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45994.538094444448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45994.538094444448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45994.538094444448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45994.538094444448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45994.538094444448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45994.538094444448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45994.538094444448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45994.538094444448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45994.538094444448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45994.538094444448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45994.538094444448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45994.538094444448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45994.538094444448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45994.538094444448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45994.538094444448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45994.538094444448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45994.538094444448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45994.538094444448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45994.538094444448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45994.538094444448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45994.538094444448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45994.538094444448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45994.538094444448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45994.538094444448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45994.538094444448</v>
      </c>
      <c r="H447" s="121"/>
      <c r="I447" s="119" t="str">
        <f>IFERROR(VLOOKUP(D447,DB!A:F,6,0),"")</f>
        <v/>
      </c>
      <c r="J447" s="119" t="str">
        <f>IFERROR(VLOOKUP(D447,DB!A:G,7,0),"")</f>
        <v/>
      </c>
      <c r="K447" s="122"/>
      <c r="L447" s="137" t="str">
        <f>IFERROR(VLOOKUP(D447,DB!A:I,9,0),"")</f>
        <v/>
      </c>
    </row>
    <row r="448" spans="1:12" ht="31.5" customHeight="1">
      <c r="A448" s="143"/>
      <c r="B448" s="144" t="str">
        <f>IFERROR(VLOOKUP(D448,DB!A:K,11,0),"")</f>
        <v/>
      </c>
      <c r="C448" s="145"/>
      <c r="D448" s="144"/>
      <c r="E448" s="142"/>
      <c r="F448" s="146"/>
      <c r="G448" s="147">
        <f ca="1">IFERROR(NOW()-F448,"-")</f>
        <v>45994.538094444448</v>
      </c>
      <c r="H448" s="146"/>
      <c r="I448" s="144" t="str">
        <f>IFERROR(VLOOKUP(D448,DB!A:F,6,0),"")</f>
        <v/>
      </c>
      <c r="J448" s="144" t="str">
        <f>IFERROR(VLOOKUP(D448,DB!A:G,7,0),"")</f>
        <v/>
      </c>
      <c r="K448" s="148"/>
      <c r="L448" s="149" t="str">
        <f>IFERROR(VLOOKUP(D448,DB!A:I,9,0),"")</f>
        <v/>
      </c>
    </row>
  </sheetData>
  <dataValidations count="2">
    <dataValidation allowBlank="1" showInputMessage="1" showErrorMessage="1" sqref="E1" xr:uid="{9E1BC488-8814-4F8A-8DBE-742B3278AB71}"/>
    <dataValidation type="list" allowBlank="1" showInputMessage="1" showErrorMessage="1" sqref="E2:E4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2025-12-03T09:55:09Z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