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10" documentId="120_S{2AC9BD13-BADA-5192-A53E-5A8FF88502F6}" xr6:coauthVersionLast="47" xr6:coauthVersionMax="47" xr10:uidLastSave="{0AC23F8C-B6DD-4679-B4B4-68C5DE70A8E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<sst xmlns="http://schemas.openxmlformats.org/spreadsheetml/2006/main" count="180277" uniqueCount="39120">
  <si>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</si>
  <si>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</si>
  <si>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</si>
  <si>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</si>
  <si>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</si>
  <si>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</si>
  <si>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</si>
  <si>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</si>
  <si>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</si>
  <si>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</si>
  <si>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</si>
  <si>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</si>
  <si>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</si>
  <si>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</si>
  <si>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</si>
  <si>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</si>
  <si>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</si>
  <si>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</si>
  <si>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</si>
  <si>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</si>
  <si>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</si>
  <si>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</si>
  <si>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</si>
  <si>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</si>
  <si>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</si>
  <si>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</si>
  <si>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</si>
  <si>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</si>
  <si>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</si>
  <si>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</si>
  <si>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</si>
  <si>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</si>
  <si>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</si>
  <si>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</si>
  <si>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</si>
  <si>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</si>
  <si>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</si>
  <si>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</si>
  <si>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</si>
  <si>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</si>
  <si>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</si>
  <si>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</si>
  <si>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</si>
  <si>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</si>
  <si>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</si>
  <si>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</si>
  <si>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</si>
  <si>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</si>
  <si>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</si>
  <si>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</si>
  <si>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</si>
  <si>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</si>
  <si>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</si>
  <si>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</si>
  <si>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</si>
  <si>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</si>
  <si>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</si>
  <si>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</si>
  <si>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</si>
  <si>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</si>
  <si>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</si>
  <si>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</si>
  <si>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</si>
  <si>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</si>
  <si>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</si>
  <si>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</si>
  <si>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</si>
  <si>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</si>
  <si>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</si>
  <si>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</si>
  <si>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</si>
  <si>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</si>
  <si>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</si>
  <si>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</si>
  <si>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</si>
  <si>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</si>
  <si>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</si>
  <si>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</si>
  <si>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</si>
  <si>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</si>
  <si>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</si>
  <si>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</si>
  <si>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</si>
  <si>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</si>
  <si>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</si>
  <si>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</si>
  <si>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</si>
  <si>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</si>
  <si>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</si>
  <si>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</si>
  <si>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</si>
  <si>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</si>
  <si>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</si>
  <si>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</si>
  <si>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</si>
  <si>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</si>
  <si>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</si>
  <si>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</si>
  <si>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</si>
  <si>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</si>
  <si>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</si>
  <si>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</si>
  <si>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</si>
  <si>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</si>
  <si>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</si>
  <si>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</si>
  <si>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</si>
  <si>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</si>
  <si>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</si>
  <si>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</si>
  <si>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</si>
  <si>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</si>
  <si>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</si>
  <si>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</si>
  <si>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</si>
  <si>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</si>
  <si>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</si>
  <si>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</si>
  <si>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</si>
  <si>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</si>
  <si>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</si>
  <si>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</si>
  <si>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</si>
  <si>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</si>
  <si>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</si>
  <si>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</si>
  <si>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</si>
  <si>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</si>
  <si>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</si>
  <si>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</si>
  <si>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</si>
  <si>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</si>
  <si>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</si>
  <si>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</si>
  <si>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</si>
  <si>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</si>
  <si>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</si>
  <si>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</si>
  <si>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</si>
  <si>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</si>
  <si>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</si>
  <si>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</si>
  <si>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</si>
  <si>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</si>
  <si>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</si>
  <si>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</si>
  <si>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</si>
  <si>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</si>
  <si>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</si>
  <si>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</si>
  <si>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</si>
  <si>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</si>
  <si>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</si>
  <si>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</si>
  <si>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</si>
  <si>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</si>
  <si>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</si>
  <si>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</si>
  <si>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</si>
  <si>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</si>
  <si>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</si>
  <si>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</si>
  <si>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</si>
  <si>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</si>
  <si>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</si>
  <si>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</si>
  <si>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</si>
  <si>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</si>
  <si>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</si>
  <si>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</si>
  <si>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</si>
  <si>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</si>
  <si>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</si>
  <si>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</si>
  <si>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</si>
  <si>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</si>
  <si>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</si>
  <si>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</si>
  <si>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</si>
  <si>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</si>
  <si>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</si>
  <si>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</si>
  <si>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</si>
  <si>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</si>
  <si>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</si>
  <si>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</si>
  <si>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</si>
  <si>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</si>
  <si>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</si>
  <si>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</si>
  <si>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</si>
  <si>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</si>
  <si>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</si>
  <si>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</si>
  <si>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</si>
  <si>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</si>
  <si>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</si>
  <si>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</si>
  <si>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</si>
  <si>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</si>
  <si>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</si>
  <si>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</si>
  <si>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</si>
  <si>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</si>
  <si>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</si>
  <si>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</si>
  <si>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</si>
  <si>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</si>
  <si>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</si>
  <si>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</si>
  <si>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</si>
  <si>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</si>
  <si>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</si>
  <si>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</si>
  <si>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</si>
  <si>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</si>
  <si>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</si>
  <si>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</si>
  <si>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</si>
  <si>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</si>
  <si>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</si>
  <si>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</si>
  <si>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</si>
  <si>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</si>
  <si>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</si>
  <si>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</si>
  <si>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</si>
  <si>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</si>
  <si>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</si>
  <si>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</si>
  <si>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</si>
  <si>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</si>
  <si>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</si>
  <si>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</si>
  <si>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</si>
  <si>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</si>
  <si>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</si>
  <si>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</si>
  <si>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</si>
  <si>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</si>
  <si>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</si>
  <si>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</si>
  <si>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</si>
  <si>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</si>
  <si>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</si>
  <si>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</si>
  <si>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</si>
  <si>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</si>
  <si>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</si>
  <si>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</si>
  <si>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</si>
  <si>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</si>
  <si>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</si>
  <si>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</si>
  <si>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</si>
  <si>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</si>
  <si>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</si>
  <si>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</si>
  <si>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</si>
  <si>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</si>
  <si>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</si>
  <si>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</si>
  <si>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</si>
  <si>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</si>
  <si>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</si>
  <si>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</si>
  <si>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</si>
  <si>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</si>
  <si>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</si>
  <si>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</si>
  <si>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</si>
  <si>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</si>
  <si>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</si>
  <si>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</si>
  <si>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</si>
  <si>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</si>
  <si>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</si>
  <si>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</si>
  <si>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</si>
  <si>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</si>
  <si>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</si>
  <si>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</si>
  <si>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</si>
  <si>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</si>
  <si>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</si>
  <si>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</si>
  <si>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</si>
  <si>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</si>
  <si>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</si>
  <si>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</si>
  <si>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</si>
  <si>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</si>
  <si>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</si>
  <si>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</si>
  <si>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</si>
  <si>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</si>
  <si>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</si>
  <si>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</si>
  <si>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</si>
  <si>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</si>
  <si>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</si>
  <si>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</si>
  <si>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</si>
  <si>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</si>
  <si>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</si>
  <si>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</si>
  <si>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</si>
  <si>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</si>
  <si>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</si>
  <si>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</si>
  <si>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</si>
  <si>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</si>
  <si>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</si>
  <si>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</si>
  <si>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</si>
  <si>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</si>
  <si>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</si>
  <si>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</si>
  <si>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</si>
  <si>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</si>
  <si>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</si>
  <si>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</si>
  <si>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</si>
  <si>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</si>
  <si>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</si>
  <si>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</si>
  <si>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</si>
  <si>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</si>
  <si>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</si>
  <si>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</si>
  <si>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</si>
  <si>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</si>
  <si>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</si>
  <si>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</si>
  <si>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</si>
  <si>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</si>
  <si>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</si>
  <si>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</si>
  <si>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</si>
  <si>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</si>
  <si>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</si>
  <si>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</si>
  <si>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</si>
  <si>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</si>
  <si>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</si>
  <si>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</si>
  <si>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</si>
  <si>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</si>
  <si>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</si>
  <si>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</si>
  <si>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</si>
  <si>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</si>
  <si>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</si>
  <si>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</si>
  <si>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</si>
  <si>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</si>
  <si>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</si>
  <si>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</si>
  <si>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</si>
  <si>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</si>
  <si>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</si>
  <si>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</si>
  <si>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</si>
  <si>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</si>
  <si>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</si>
  <si>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</si>
  <si>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</si>
  <si>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</si>
  <si>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</si>
  <si>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</si>
  <si>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</si>
  <si>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</si>
  <si>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</si>
  <si>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</si>
  <si>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</si>
  <si>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</si>
  <si>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</si>
  <si>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</si>
  <si>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</si>
  <si>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</si>
  <si>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</si>
  <si>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</si>
  <si>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</si>
  <si>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</si>
  <si>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</si>
  <si>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</si>
  <si>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</si>
  <si>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</si>
  <si>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</si>
  <si>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</si>
  <si>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</si>
  <si>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</si>
  <si>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</si>
  <si>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</si>
  <si>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</si>
  <si>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</si>
  <si>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</si>
  <si>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</si>
  <si>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</si>
  <si>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</si>
  <si>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</si>
  <si>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</si>
  <si>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</si>
  <si>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</si>
  <si>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</si>
  <si>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</si>
  <si>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</si>
  <si>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</si>
  <si>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</si>
  <si>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</si>
  <si>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</si>
  <si>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</si>
  <si>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</si>
  <si>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</si>
  <si>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</si>
  <si>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</si>
  <si>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</si>
  <si>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</si>
  <si>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</si>
  <si>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</si>
  <si>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</si>
  <si>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</si>
  <si>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</si>
  <si>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</si>
  <si>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</si>
  <si>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</si>
  <si>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</si>
  <si>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</si>
  <si>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</si>
  <si>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</si>
  <si>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</si>
  <si>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</si>
  <si>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</si>
  <si>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</si>
  <si>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</si>
  <si>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</si>
  <si>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</si>
  <si>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</si>
  <si>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</si>
  <si>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</si>
  <si>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</si>
  <si>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</si>
  <si>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</si>
  <si>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</si>
  <si>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</si>
  <si>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</si>
  <si>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</si>
  <si>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</si>
  <si>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</si>
  <si>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</si>
  <si>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</si>
  <si>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</si>
  <si>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</si>
  <si>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</si>
  <si>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</si>
  <si>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</si>
  <si>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</si>
  <si>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</si>
  <si>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</si>
  <si>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</si>
  <si>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</si>
  <si>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</si>
  <si>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</si>
  <si>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</si>
  <si>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</si>
  <si>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</si>
  <si>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</si>
  <si>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</si>
  <si>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</si>
  <si>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</si>
  <si>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</si>
  <si>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</si>
  <si>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</si>
  <si>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</si>
  <si>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</si>
  <si>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</si>
  <si>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</si>
  <si>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</si>
  <si>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</si>
  <si>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</si>
  <si>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</si>
  <si>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</si>
  <si>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</si>
  <si>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</si>
  <si>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</si>
  <si>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</si>
  <si>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</si>
  <si>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</si>
  <si>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</si>
  <si>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</si>
  <si>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</si>
  <si>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</si>
  <si>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</si>
  <si>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</si>
  <si>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</si>
  <si>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</si>
  <si>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</si>
  <si>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</si>
  <si>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</si>
  <si>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</si>
  <si>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</si>
  <si>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</si>
  <si>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</si>
  <si>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</si>
  <si>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</si>
  <si>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</si>
  <si>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</si>
  <si>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</si>
  <si>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</si>
  <si>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</si>
  <si>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</si>
  <si>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</si>
  <si>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</si>
  <si>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</si>
  <si>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</si>
  <si>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</si>
  <si>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</si>
  <si>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</si>
  <si>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</si>
  <si>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</si>
  <si>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</si>
  <si>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</si>
  <si>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</si>
  <si>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</si>
  <si>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</si>
  <si>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</si>
  <si>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</si>
  <si>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</si>
  <si>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</si>
  <si>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</si>
  <si>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</si>
  <si>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</si>
  <si>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</si>
  <si>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</si>
  <si>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</si>
  <si>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</si>
  <si>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</si>
  <si>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</si>
  <si>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</si>
  <si>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</si>
  <si>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</si>
  <si>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</si>
  <si>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</si>
  <si>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</si>
  <si>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</si>
  <si>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</si>
  <si>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</si>
  <si>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</si>
  <si>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</si>
  <si>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</si>
  <si>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</si>
  <si>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</si>
  <si>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</si>
  <si>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</si>
  <si>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</si>
  <si>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</si>
  <si>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</si>
  <si>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</si>
  <si>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</si>
  <si>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</si>
  <si>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</si>
  <si>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</si>
  <si>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</si>
  <si>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</si>
  <si>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</si>
  <si>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</si>
  <si>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</si>
  <si>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</si>
  <si>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</si>
  <si>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</si>
  <si>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</si>
  <si>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</si>
  <si>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</si>
  <si>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</si>
  <si>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</si>
  <si>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</si>
  <si>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</si>
  <si>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</si>
  <si>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</si>
  <si>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</si>
  <si>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</si>
  <si>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</si>
  <si>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</si>
  <si>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</si>
  <si>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</si>
  <si>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</si>
  <si>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</si>
  <si>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</si>
  <si>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</si>
  <si>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</si>
  <si>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</si>
  <si>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</si>
  <si>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</si>
  <si>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</si>
  <si>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</si>
  <si>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</si>
  <si>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</si>
  <si>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</si>
  <si>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</si>
  <si>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</si>
  <si>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</si>
  <si>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</si>
  <si>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</si>
  <si>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</si>
  <si>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</si>
  <si>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</si>
  <si>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</si>
  <si>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</si>
  <si>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</si>
  <si>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</si>
  <si>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</si>
  <si>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</si>
  <si>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</si>
  <si>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</si>
  <si>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</si>
  <si>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</si>
  <si>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</si>
  <si>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</si>
  <si>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</si>
  <si>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</si>
  <si>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</si>
  <si>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</si>
  <si>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</si>
  <si>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</si>
  <si>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</si>
  <si>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</si>
  <si>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</si>
  <si>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</si>
  <si>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</si>
  <si>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</si>
  <si>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</si>
  <si>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</si>
  <si>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</si>
  <si>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</si>
  <si>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</si>
  <si>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</si>
  <si>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</si>
  <si>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</si>
  <si>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</si>
  <si>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</si>
  <si>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</si>
  <si>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</si>
  <si>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</si>
  <si>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</si>
  <si>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</si>
  <si>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</si>
  <si>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</si>
  <si>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</si>
  <si>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</si>
  <si>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</si>
  <si>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</si>
  <si>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</si>
  <si>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</si>
  <si>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</si>
  <si>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</si>
  <si>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</si>
  <si>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</si>
  <si>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</si>
  <si>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</si>
  <si>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</si>
  <si>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</si>
  <si>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</si>
  <si>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</si>
  <si>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</si>
  <si>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</si>
  <si>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</si>
  <si>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</si>
  <si>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</si>
  <si>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</si>
  <si>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</si>
  <si>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</si>
  <si>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</si>
  <si>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</si>
  <si>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</si>
  <si>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</si>
  <si>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</si>
  <si>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</si>
  <si>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</si>
  <si>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</si>
  <si>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</si>
  <si>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</si>
  <si>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</si>
  <si>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</si>
  <si>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</si>
  <si>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</si>
  <si>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</si>
  <si>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</si>
  <si>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</si>
  <si>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</si>
  <si>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</si>
  <si>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</si>
  <si>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</si>
  <si>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</si>
  <si>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</si>
  <si>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</si>
  <si>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</si>
  <si>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</si>
  <si>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</si>
  <si>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</si>
  <si>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</si>
  <si>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</si>
  <si>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</si>
  <si>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</si>
  <si>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</si>
  <si>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</si>
  <si>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</si>
  <si>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</si>
  <si>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</si>
  <si>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</si>
  <si>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</si>
  <si>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</si>
  <si>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</si>
  <si>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</si>
  <si>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</si>
  <si>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</si>
  <si>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</si>
  <si>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</si>
  <si>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</si>
  <si>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</si>
  <si>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</si>
  <si>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</si>
  <si>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</si>
  <si>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</si>
  <si>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</si>
  <si>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</si>
  <si>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</si>
  <si>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</si>
  <si>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</si>
  <si>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</si>
  <si>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</si>
  <si>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</si>
  <si>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</si>
  <si>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</si>
  <si>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</si>
  <si>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</si>
  <si>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</si>
  <si>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</si>
  <si>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</si>
  <si>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</si>
  <si>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</si>
  <si>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</si>
  <si>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</si>
  <si>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</si>
  <si>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</si>
  <si>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</si>
  <si>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</si>
  <si>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</si>
  <si>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</si>
  <si>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</si>
  <si>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</si>
  <si>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</si>
  <si>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</si>
  <si>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</si>
  <si>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</si>
  <si>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</si>
  <si>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</si>
  <si>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</si>
  <si>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</si>
  <si>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</si>
  <si>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</si>
  <si>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</si>
  <si>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</si>
  <si>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</si>
  <si>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</si>
  <si>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</si>
  <si>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</si>
  <si>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</si>
  <si>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</si>
  <si>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</si>
  <si>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</si>
  <si>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</si>
  <si>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</si>
  <si>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</si>
  <si>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</si>
  <si>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</si>
  <si>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</si>
  <si>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</si>
  <si>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</si>
  <si>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</si>
  <si>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</si>
  <si>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</si>
  <si>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</si>
  <si>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</si>
  <si>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</si>
  <si>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</si>
  <si>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</si>
  <si>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</si>
  <si>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</si>
  <si>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</si>
  <si>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</si>
  <si>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</si>
  <si>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</si>
  <si>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</si>
  <si>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</si>
  <si>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</si>
  <si>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</si>
  <si>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</si>
  <si>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</si>
  <si>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</si>
  <si>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</si>
  <si>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</si>
  <si>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</si>
  <si>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</si>
  <si>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</si>
  <si>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</si>
  <si>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</si>
  <si>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</si>
  <si>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</si>
  <si>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</si>
  <si>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</si>
  <si>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</si>
  <si>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</si>
  <si>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</si>
  <si>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</si>
  <si>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</si>
  <si>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</si>
  <si>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</si>
  <si>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</si>
  <si>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</si>
  <si>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</si>
  <si>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</si>
  <si>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</si>
  <si>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</si>
  <si>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</si>
  <si>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</si>
  <si>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</si>
  <si>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</si>
  <si>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</si>
  <si>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</si>
  <si>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</si>
  <si>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</si>
  <si>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</si>
  <si>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</si>
  <si>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</si>
  <si>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</si>
  <si>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</si>
  <si>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</si>
  <si>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</si>
  <si>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</si>
  <si>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</si>
  <si>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</si>
  <si>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</si>
  <si>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</si>
  <si>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</si>
  <si>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</si>
  <si>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</si>
  <si>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</si>
  <si>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</si>
  <si>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</si>
  <si>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</si>
  <si>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</si>
  <si>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</si>
  <si>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</si>
  <si>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</si>
  <si>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</si>
  <si>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</si>
  <si>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</si>
  <si>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</si>
  <si>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</si>
  <si>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</si>
  <si>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</si>
  <si>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</si>
  <si>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</si>
  <si>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</si>
  <si>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</si>
  <si>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</si>
  <si>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</si>
  <si>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</si>
  <si>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</si>
  <si>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</si>
  <si>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</si>
  <si>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</si>
  <si>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</si>
  <si>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</si>
  <si>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</si>
  <si>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</si>
  <si>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</si>
  <si>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</si>
  <si>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</si>
  <si>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</si>
  <si>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</si>
  <si>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</si>
  <si>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</si>
  <si>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</si>
  <si>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</si>
  <si>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</si>
  <si>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</si>
  <si>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</si>
  <si>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</si>
  <si>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</si>
  <si>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</si>
  <si>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</si>
  <si>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</si>
  <si>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</si>
  <si>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</si>
  <si>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</si>
  <si>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</si>
  <si>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</si>
  <si>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</si>
  <si>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</si>
  <si>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</si>
  <si>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</si>
  <si>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</si>
  <si>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</si>
  <si>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</si>
  <si>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</si>
  <si>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</si>
  <si>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</si>
  <si>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</si>
  <si>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</si>
  <si>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</si>
  <si>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</si>
  <si>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</si>
  <si>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</si>
  <si>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</si>
  <si>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</si>
  <si>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</si>
  <si>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</si>
  <si>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</si>
  <si>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</si>
  <si>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</si>
  <si>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</si>
  <si>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</si>
  <si>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</si>
  <si>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</si>
  <si>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</si>
  <si>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</si>
  <si>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</si>
  <si>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</si>
  <si>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</si>
  <si>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</si>
  <si>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</si>
  <si>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</si>
  <si>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</si>
  <si>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</si>
  <si>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</si>
  <si>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</si>
  <si>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</si>
  <si>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</si>
  <si>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</si>
  <si>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</si>
  <si>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</si>
  <si>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</si>
  <si>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</si>
  <si>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</si>
  <si>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</si>
  <si>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</si>
  <si>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</si>
  <si>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</si>
  <si>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</si>
  <si>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</si>
  <si>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</si>
  <si>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</si>
  <si>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</si>
  <si>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</si>
  <si>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</si>
  <si>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</si>
  <si>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</si>
  <si>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</si>
  <si>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</si>
  <si>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</si>
  <si>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</si>
  <si>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</si>
  <si>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</si>
  <si>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</si>
  <si>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</si>
  <si>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</si>
  <si>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</si>
  <si>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</si>
  <si>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</si>
  <si>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</si>
  <si>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</si>
  <si>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</si>
  <si>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</si>
  <si>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</si>
  <si>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</si>
  <si>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</si>
  <si>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</si>
  <si>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</si>
  <si>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</si>
  <si>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</si>
  <si>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</si>
  <si>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</si>
  <si>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</si>
  <si>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</si>
  <si>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</si>
  <si>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</si>
  <si>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</si>
  <si>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</si>
  <si>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</si>
  <si>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</si>
  <si>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</si>
  <si>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</si>
  <si>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</si>
  <si>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</si>
  <si>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</si>
  <si>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</si>
  <si>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</si>
  <si>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</si>
  <si>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</si>
  <si>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</si>
  <si>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</si>
  <si>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</si>
  <si>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</si>
  <si>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</si>
  <si>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</si>
  <si>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</si>
  <si>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</si>
  <si>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</si>
  <si>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</si>
  <si>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</si>
  <si>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</si>
  <si>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</si>
  <si>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</si>
  <si>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</si>
  <si>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</si>
  <si>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</si>
  <si>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</si>
  <si>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</si>
  <si>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</si>
  <si>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</si>
  <si>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</si>
  <si>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</si>
  <si>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</si>
  <si>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</si>
  <si>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</si>
  <si>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</si>
  <si>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</si>
  <si>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</si>
  <si>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</si>
  <si>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</si>
  <si>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</si>
  <si>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</si>
  <si>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</si>
  <si>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</si>
  <si>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</si>
  <si>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</si>
  <si>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</si>
  <si>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</si>
  <si>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</si>
  <si>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</si>
  <si>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</si>
  <si>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</si>
  <si>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</si>
  <si>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</si>
  <si>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</si>
  <si>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</si>
  <si>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</si>
  <si>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</si>
  <si>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</si>
  <si>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</si>
  <si>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</si>
  <si>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</si>
  <si>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</si>
  <si>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</si>
  <si>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</si>
  <si>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</si>
  <si>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</si>
  <si>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</si>
  <si>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</si>
  <si>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</si>
  <si>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</si>
  <si>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</si>
  <si>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</si>
  <si>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</si>
  <si>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</si>
  <si>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</si>
  <si>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</si>
  <si>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</si>
  <si>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</si>
  <si>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</si>
  <si>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</si>
  <si>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</si>
  <si>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</si>
  <si>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</si>
  <si>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</si>
  <si>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</si>
  <si>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</si>
  <si>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</si>
  <si>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</si>
  <si>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</si>
  <si>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</si>
  <si>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</si>
  <si>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</si>
  <si>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</si>
  <si>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</si>
  <si>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</si>
  <si>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</si>
  <si>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</si>
  <si>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</si>
  <si>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</si>
  <si>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</si>
  <si>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</si>
  <si>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</si>
  <si>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</si>
  <si>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</si>
  <si>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</si>
  <si>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</si>
  <si>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</si>
  <si>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</si>
  <si>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</si>
  <si>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</si>
  <si>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</si>
  <si>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</si>
  <si>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</si>
  <si>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</si>
  <si>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</si>
  <si>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</si>
  <si>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</si>
  <si>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</si>
  <si>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</si>
  <si>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</si>
  <si>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</si>
  <si>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</si>
  <si>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</si>
  <si>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</si>
  <si>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</si>
  <si>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</si>
  <si>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</si>
  <si>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</si>
  <si>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</si>
  <si>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</si>
  <si>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</si>
  <si>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</si>
  <si>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</si>
  <si>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</si>
  <si>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</si>
  <si>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</si>
  <si>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</si>
  <si>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</si>
  <si>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</si>
  <si>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</si>
  <si>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</si>
  <si>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</si>
  <si>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</si>
  <si>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</si>
  <si>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</si>
  <si>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</si>
  <si>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</si>
  <si>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</si>
  <si>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</si>
  <si>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</si>
  <si>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</si>
  <si>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</si>
  <si>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</si>
  <si>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</si>
  <si>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</si>
  <si>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</si>
  <si>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</si>
  <si>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</si>
  <si>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</si>
  <si>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</si>
  <si>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</si>
  <si>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</si>
  <si>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</si>
  <si>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</si>
  <si>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</si>
  <si>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</si>
  <si>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</si>
  <si>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</si>
  <si>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</si>
  <si>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</si>
  <si>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</si>
  <si>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</si>
  <si>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</si>
  <si>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</si>
  <si>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</si>
  <si>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</si>
  <si>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</si>
  <si>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</si>
  <si>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</si>
  <si>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</si>
  <si>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</si>
  <si>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</si>
  <si>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</si>
  <si>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</si>
  <si>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</si>
  <si>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</si>
  <si>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</si>
  <si>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</si>
  <si>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</si>
  <si>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</si>
  <si>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</si>
  <si>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</si>
  <si>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</si>
  <si>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</si>
  <si>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</si>
  <si>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</si>
  <si>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</si>
  <si>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</si>
  <si>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</si>
  <si>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</si>
  <si>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</si>
  <si>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</si>
  <si>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</si>
  <si>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</si>
  <si>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</si>
  <si>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</si>
  <si>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</si>
  <si>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</si>
  <si>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</si>
  <si>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</si>
  <si>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</si>
  <si>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</si>
  <si>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</si>
  <si>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</si>
  <si>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</si>
  <si>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</si>
  <si>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</si>
  <si>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</si>
  <si>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</si>
  <si>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</si>
  <si>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</si>
  <si>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</si>
  <si>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</si>
  <si>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</si>
  <si>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</si>
  <si>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</si>
  <si>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</si>
  <si>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</si>
  <si>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</si>
  <si>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</si>
  <si>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</si>
  <si>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</si>
  <si>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</si>
  <si>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</si>
  <si>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</si>
  <si>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</si>
  <si>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</si>
  <si>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</si>
  <si>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</si>
  <si>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</si>
  <si>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</si>
  <si>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</si>
  <si>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</si>
  <si>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</si>
  <si>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</si>
  <si>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</si>
  <si>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</si>
  <si>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</si>
  <si>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</si>
  <si>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</si>
  <si>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</si>
  <si>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</si>
  <si>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</si>
  <si>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</si>
  <si>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</si>
  <si>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</si>
  <si>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</si>
  <si>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</si>
  <si>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</si>
  <si>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</si>
  <si>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</si>
  <si>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</si>
  <si>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</si>
  <si>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</si>
  <si>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</si>
  <si>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</si>
  <si>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</si>
  <si>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</si>
  <si>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</si>
  <si>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</si>
  <si>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</si>
  <si>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</si>
  <si>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</si>
  <si>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</si>
  <si>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</si>
  <si>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</si>
  <si>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</si>
  <si>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</si>
  <si>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</si>
  <si>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</si>
  <si>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</si>
  <si>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</si>
  <si>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</si>
  <si>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</si>
  <si>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</si>
  <si>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</si>
  <si>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</si>
  <si>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</si>
  <si>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</si>
  <si>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</si>
  <si>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</si>
  <si>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</si>
  <si>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</si>
  <si>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</si>
  <si>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</si>
  <si>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</si>
  <si>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</si>
  <si>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</si>
  <si>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</si>
  <si>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</si>
  <si>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</si>
  <si>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</si>
  <si>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</si>
  <si>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</si>
  <si>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</si>
  <si>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</si>
  <si>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</si>
  <si>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</si>
  <si>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</si>
  <si>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</si>
  <si>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</si>
  <si>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</si>
  <si>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</si>
  <si>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</si>
  <si>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</si>
  <si>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</si>
  <si>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</si>
  <si>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</si>
  <si>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</si>
  <si>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</si>
  <si>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</si>
  <si>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</si>
  <si>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</si>
  <si>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</si>
  <si>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</si>
  <si>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</si>
  <si>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</si>
  <si>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</si>
  <si>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</si>
  <si>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</si>
  <si>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</si>
  <si>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</si>
  <si>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</si>
  <si>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</si>
  <si>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</si>
  <si>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</si>
  <si>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</si>
  <si>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</si>
  <si>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</si>
  <si>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</si>
  <si>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</si>
  <si>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</si>
  <si>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</si>
  <si>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</si>
  <si>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</si>
  <si>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</si>
  <si>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</si>
  <si>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</si>
  <si>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</si>
  <si>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</si>
  <si>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</si>
  <si>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</si>
  <si>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</si>
  <si>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</si>
  <si>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</si>
  <si>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</si>
  <si>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</si>
  <si>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</si>
  <si>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</si>
  <si>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</si>
  <si>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</si>
  <si>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</si>
  <si>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</si>
  <si>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</si>
  <si>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</si>
  <si>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</si>
  <si>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</si>
  <si>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</si>
  <si>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</si>
  <si>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</si>
  <si>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</si>
  <si>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</si>
  <si>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</si>
  <si>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</si>
  <si>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</si>
  <si>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</si>
  <si>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</si>
  <si>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</si>
  <si>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</si>
  <si>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</si>
  <si>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</si>
  <si>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</si>
  <si>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</si>
  <si>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</si>
  <si>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</si>
  <si>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</si>
  <si>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</si>
  <si>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</si>
  <si>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</si>
  <si>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</si>
  <si>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</si>
  <si>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</si>
  <si>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</si>
  <si>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</si>
  <si>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</si>
  <si>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</si>
  <si>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</si>
  <si>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</si>
  <si>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</si>
  <si>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</si>
  <si>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</si>
  <si>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</si>
  <si>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</si>
  <si>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</si>
  <si>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</si>
  <si>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</si>
  <si>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</si>
  <si>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</si>
  <si>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</si>
  <si>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</si>
  <si>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</si>
  <si>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</si>
  <si>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</si>
  <si>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</si>
  <si>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</si>
  <si>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</si>
  <si>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</si>
  <si>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</si>
  <si>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</si>
  <si>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</si>
  <si>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</si>
  <si>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</si>
  <si>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</si>
  <si>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</si>
  <si>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</si>
  <si>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</si>
  <si>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</si>
  <si>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</si>
  <si>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</si>
  <si>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</si>
  <si>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</si>
  <si>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</si>
  <si>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</si>
  <si>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</si>
  <si>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</si>
  <si>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</si>
  <si>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</si>
  <si>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</si>
  <si>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</si>
  <si>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</si>
  <si>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</si>
  <si>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</si>
  <si>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</si>
  <si>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</si>
  <si>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</si>
  <si>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</si>
  <si>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</si>
  <si>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</si>
  <si>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</si>
  <si>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</si>
  <si>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</si>
  <si>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</si>
  <si>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</si>
  <si>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</si>
  <si>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</si>
  <si>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</si>
  <si>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</si>
  <si>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</si>
  <si>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</si>
  <si>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</si>
  <si>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</si>
  <si>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</si>
  <si>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</si>
  <si>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</si>
  <si>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</si>
  <si>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</si>
  <si>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</si>
  <si>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</si>
  <si>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</si>
  <si>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</si>
  <si>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</si>
  <si>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</si>
  <si>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</si>
  <si>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</si>
  <si>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</si>
  <si>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</si>
  <si>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</si>
  <si>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</si>
  <si>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</si>
  <si>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</si>
  <si>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</si>
  <si>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</si>
  <si>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</si>
  <si>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</si>
  <si>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</si>
  <si>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</si>
  <si>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</si>
  <si>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</si>
  <si>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</si>
  <si>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</si>
  <si>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</si>
  <si>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</si>
  <si>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</si>
  <si>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</si>
  <si>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</si>
  <si>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</si>
  <si>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</si>
  <si>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</si>
  <si>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</si>
  <si>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</si>
  <si>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</si>
  <si>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</si>
  <si>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</si>
  <si>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</si>
  <si>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</si>
  <si>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</si>
  <si>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</si>
  <si>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</si>
  <si>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</si>
  <si>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</si>
  <si>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</si>
  <si>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</si>
  <si>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</si>
  <si>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</si>
  <si>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</si>
  <si>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</si>
  <si>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</si>
  <si>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</si>
  <si>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</si>
  <si>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</si>
  <si>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</si>
  <si>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</si>
  <si>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</si>
  <si>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</si>
  <si>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</si>
  <si>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</si>
  <si>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</si>
  <si>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</si>
  <si>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</si>
  <si>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</si>
  <si>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</si>
  <si>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</si>
  <si>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</si>
  <si>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</si>
  <si>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</si>
  <si>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</si>
  <si>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</si>
  <si>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</si>
  <si>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</si>
  <si>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</si>
  <si>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</si>
  <si>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</si>
  <si>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</si>
  <si>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</si>
  <si>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</si>
  <si>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</si>
  <si>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</si>
  <si>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</si>
  <si>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</si>
  <si>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</si>
  <si>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</si>
  <si>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</si>
  <si>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</si>
  <si>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</si>
  <si>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</si>
  <si>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</si>
  <si>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</si>
  <si>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</si>
  <si>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</si>
  <si>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</si>
  <si>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</si>
  <si>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</si>
  <si>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</si>
  <si>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</si>
  <si>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</si>
  <si>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</si>
  <si>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</si>
  <si>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</si>
  <si>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</si>
  <si>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</si>
  <si>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</si>
  <si>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</si>
  <si>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</si>
  <si>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</si>
  <si>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</si>
  <si>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</si>
  <si>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</si>
  <si>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</si>
  <si>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</si>
  <si>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</si>
  <si>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</si>
  <si>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</si>
  <si>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</si>
  <si>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</si>
  <si>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</si>
  <si>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</si>
  <si>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</si>
  <si>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</si>
  <si>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</si>
  <si>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</si>
  <si>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</si>
  <si>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</si>
  <si>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</si>
  <si>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</si>
  <si>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</si>
  <si>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</si>
  <si>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</si>
  <si>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</si>
  <si>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</si>
  <si>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</si>
  <si>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</si>
  <si>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</si>
  <si>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</si>
  <si>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</si>
  <si>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</si>
  <si>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</si>
  <si>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</si>
  <si>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</si>
  <si>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</si>
  <si>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</si>
  <si>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</si>
  <si>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</si>
  <si>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</si>
  <si>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</si>
  <si>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</si>
  <si>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</si>
  <si>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</si>
  <si>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</si>
  <si>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</si>
  <si>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</si>
  <si>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</si>
  <si>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</si>
  <si>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</si>
  <si>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</si>
  <si>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</si>
  <si>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</si>
  <si>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</si>
  <si>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</si>
  <si>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</si>
  <si>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</si>
  <si>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</si>
  <si>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</si>
  <si>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</si>
  <si>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</si>
  <si>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</si>
  <si>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</si>
  <si>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</si>
  <si>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</si>
  <si>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</si>
  <si>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</si>
  <si>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</si>
  <si>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</si>
  <si>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</si>
  <si>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</si>
  <si>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</si>
  <si>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</si>
  <si>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</si>
  <si>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</si>
  <si>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</si>
  <si>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</si>
  <si>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</si>
  <si>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</si>
  <si>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</si>
  <si>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</si>
  <si>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</si>
  <si>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</si>
  <si>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</si>
  <si>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</si>
  <si>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</si>
  <si>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</si>
  <si>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</si>
  <si>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</si>
  <si>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</si>
  <si>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</si>
  <si>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</si>
  <si>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</si>
  <si>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</si>
  <si>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</si>
  <si>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</si>
  <si>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</si>
  <si>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</si>
  <si>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</si>
  <si>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</si>
  <si>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</si>
  <si>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</si>
  <si>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</si>
  <si>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</si>
  <si>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</si>
  <si>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</si>
  <si>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</si>
  <si>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</si>
  <si>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</si>
  <si>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</si>
  <si>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</si>
  <si>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</si>
  <si>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</si>
  <si>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</si>
  <si>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</si>
  <si>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</si>
  <si>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</si>
  <si>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</si>
  <si>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</si>
  <si>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</si>
  <si>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</si>
  <si>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</si>
  <si>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</si>
  <si>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</si>
  <si>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</si>
  <si>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</si>
  <si>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</si>
  <si>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</si>
  <si>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</si>
  <si>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</si>
  <si>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</si>
  <si>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</si>
  <si>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</si>
  <si>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</si>
  <si>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</si>
  <si>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</si>
  <si>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</si>
  <si>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</si>
  <si>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</si>
  <si>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</si>
  <si>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</si>
  <si>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</si>
  <si>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</si>
  <si>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</si>
  <si>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</si>
  <si>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</si>
  <si>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</si>
  <si>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</si>
  <si>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</si>
  <si>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</si>
  <si>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</si>
  <si>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</si>
  <si>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</si>
  <si>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</si>
  <si>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</si>
  <si>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</si>
  <si>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</si>
  <si>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</si>
  <si>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</si>
  <si>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</si>
  <si>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</si>
  <si>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</si>
  <si>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</si>
  <si>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</si>
  <si>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</si>
  <si>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</si>
  <si>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</si>
  <si>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</si>
  <si>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</si>
  <si>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</si>
  <si>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</si>
  <si>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</si>
  <si>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</si>
  <si>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</si>
  <si>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</si>
  <si>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</si>
  <si>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</si>
  <si>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</si>
  <si>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</si>
  <si>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</si>
  <si>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</si>
  <si>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</si>
  <si>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</si>
  <si>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</si>
  <si>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</si>
  <si>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</si>
  <si>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</si>
  <si>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</si>
  <si>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</si>
  <si>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</si>
  <si>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</si>
  <si>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</si>
  <si>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</si>
  <si>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</si>
  <si>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</si>
  <si>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</si>
  <si>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</si>
  <si>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</si>
  <si>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</si>
  <si>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</si>
  <si>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</si>
  <si>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</si>
  <si>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</si>
  <si>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</si>
  <si>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</si>
  <si>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</si>
  <si>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</si>
  <si>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</si>
  <si>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</si>
  <si>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</si>
  <si>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</si>
  <si>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</si>
  <si>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</si>
  <si>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</si>
  <si>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</si>
  <si>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</si>
  <si>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</si>
  <si>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</si>
  <si>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</si>
  <si>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</si>
  <si>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</si>
  <si>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</si>
  <si>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</si>
  <si>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</si>
  <si>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</si>
  <si>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</si>
  <si>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</si>
  <si>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</si>
  <si>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</si>
  <si>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</si>
  <si>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</si>
  <si>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</si>
  <si>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</si>
  <si>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</si>
  <si>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</si>
  <si>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</si>
  <si>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</si>
  <si>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</si>
  <si>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</si>
  <si>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</si>
  <si>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</si>
  <si>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</si>
  <si>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</si>
  <si>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</si>
  <si>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</si>
  <si>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</si>
  <si>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</si>
  <si>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</si>
  <si>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</si>
  <si>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</si>
  <si>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</si>
  <si>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</si>
  <si>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</si>
  <si>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</si>
  <si>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</si>
  <si>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</si>
  <si>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</si>
  <si>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</si>
  <si>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</si>
  <si>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</si>
  <si>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</si>
  <si>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</si>
  <si>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</si>
  <si>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</si>
  <si>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</si>
  <si>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</si>
  <si>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</si>
  <si>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</si>
  <si>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</si>
  <si>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</si>
  <si>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</si>
  <si>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</si>
  <si>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</si>
  <si>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</si>
  <si>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</si>
  <si>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</si>
  <si>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</si>
  <si>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</si>
  <si>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</si>
  <si>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</si>
  <si>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</si>
  <si>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</si>
  <si>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</si>
  <si>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</si>
  <si>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</si>
  <si>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</si>
  <si>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</si>
  <si>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</si>
  <si>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</si>
  <si>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</si>
  <si>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</si>
  <si>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</si>
  <si>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</si>
  <si>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</si>
  <si>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</si>
  <si>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</si>
  <si>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</si>
  <si>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</si>
  <si>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</si>
  <si>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</si>
  <si>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</si>
  <si>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</si>
  <si>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</si>
  <si>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</si>
  <si>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</si>
  <si>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</si>
  <si>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</si>
  <si>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</si>
  <si>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</si>
  <si>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</si>
  <si>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</si>
  <si>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</si>
  <si>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</si>
  <si>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</si>
  <si>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</si>
  <si>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</si>
  <si>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</si>
  <si>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</si>
  <si>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</si>
  <si>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</si>
  <si>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</si>
  <si>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</si>
  <si>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</si>
  <si>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</si>
  <si>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</si>
  <si>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</si>
  <si>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</si>
  <si>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</si>
  <si>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</si>
  <si>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</si>
  <si>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</si>
  <si>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</si>
  <si>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</si>
  <si>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</si>
  <si>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</si>
  <si>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</si>
  <si>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</si>
  <si>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</si>
  <si>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</si>
  <si>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</si>
  <si>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</si>
  <si>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</si>
  <si>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</si>
  <si>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</si>
  <si>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</si>
  <si>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</si>
  <si>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</si>
  <si>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</si>
  <si>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</si>
  <si>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</si>
  <si>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</si>
  <si>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</si>
  <si>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</si>
  <si>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</si>
  <si>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</si>
  <si>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</si>
  <si>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</si>
  <si>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</si>
  <si>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</si>
  <si>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</si>
  <si>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</si>
  <si>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</si>
  <si>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</si>
  <si>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</si>
  <si>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</si>
  <si>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</si>
  <si>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</si>
  <si>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</si>
  <si>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</si>
  <si>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</si>
  <si>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</si>
  <si>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</si>
  <si>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</si>
  <si>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</si>
  <si>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</si>
  <si>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</si>
  <si>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</si>
  <si>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</si>
  <si>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</si>
  <si>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</si>
  <si>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</si>
  <si>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</si>
  <si>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</si>
  <si>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</si>
  <si>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</si>
  <si>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</si>
  <si>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</si>
  <si>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</si>
  <si>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</si>
  <si>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</si>
  <si>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</si>
  <si>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</si>
  <si>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</si>
  <si>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</si>
  <si>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</si>
  <si>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</si>
  <si>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</si>
  <si>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</si>
  <si>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</si>
  <si>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</si>
  <si>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</si>
  <si>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</si>
  <si>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</si>
  <si>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</si>
  <si>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</si>
  <si>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</si>
  <si>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</si>
  <si>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</si>
  <si>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</si>
  <si>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</si>
  <si>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</si>
  <si>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</si>
  <si>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</si>
  <si>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</si>
  <si>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</si>
  <si>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</si>
  <si>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</si>
  <si>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</si>
  <si>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</si>
  <si>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</si>
  <si>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</si>
  <si>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</si>
  <si>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</si>
  <si>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</si>
  <si>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</si>
  <si>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</si>
  <si>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</si>
  <si>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</si>
  <si>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</si>
  <si>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</si>
  <si>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</si>
  <si>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</si>
  <si>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</si>
  <si>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</si>
  <si>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</si>
  <si>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</si>
  <si>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</si>
  <si>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</si>
  <si>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</si>
  <si>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</si>
  <si>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</si>
  <si>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</si>
  <si>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</si>
  <si>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</si>
  <si>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</si>
  <si>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</si>
  <si>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</si>
  <si>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</si>
  <si>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</si>
  <si>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</si>
  <si>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</si>
  <si>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</si>
  <si>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</si>
  <si>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</si>
  <si>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</si>
  <si>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</si>
  <si>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</si>
  <si>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</si>
  <si>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</si>
  <si>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</si>
  <si>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</si>
  <si>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</si>
  <si>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</si>
  <si>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</si>
  <si>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</si>
  <si>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</si>
  <si>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</si>
  <si>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</si>
  <si>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</si>
  <si>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</si>
  <si>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</si>
  <si>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</si>
  <si>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</si>
  <si>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</si>
  <si>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</si>
  <si>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</si>
  <si>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</si>
  <si>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</si>
  <si>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</si>
  <si>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</si>
  <si>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</si>
  <si>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</si>
  <si>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</si>
  <si>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</si>
  <si>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</si>
  <si>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</si>
  <si>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</si>
  <si>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</si>
  <si>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</si>
  <si>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</si>
  <si>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</si>
  <si>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</si>
  <si>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</si>
  <si>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</si>
  <si>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</si>
  <si>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</si>
  <si>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</si>
  <si>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</si>
  <si>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</si>
  <si>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</si>
  <si>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</si>
  <si>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</si>
  <si>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</si>
  <si>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</si>
  <si>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</si>
  <si>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</si>
  <si>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</si>
  <si>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</si>
  <si>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</si>
  <si>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</si>
  <si>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</si>
  <si>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</si>
  <si>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</si>
  <si>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</si>
  <si>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</si>
  <si>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</si>
  <si>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</si>
  <si>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</si>
  <si>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</si>
  <si>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</si>
  <si>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</si>
  <si>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</si>
  <si>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</si>
  <si>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</si>
  <si>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</si>
  <si>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</si>
  <si>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</si>
  <si>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</si>
  <si>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</si>
  <si>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</si>
  <si>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</si>
  <si>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</si>
  <si>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</si>
  <si>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</si>
  <si>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</si>
  <si>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</si>
  <si>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</si>
  <si>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</si>
  <si>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</si>
  <si>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</si>
  <si>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</si>
  <si>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</si>
  <si>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</si>
  <si>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</si>
  <si>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</si>
  <si>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</si>
  <si>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</si>
  <si>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</si>
  <si>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</si>
  <si>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</si>
  <si>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</si>
  <si>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</si>
  <si>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</si>
  <si>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</si>
  <si>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</si>
  <si>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</si>
  <si>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</si>
  <si>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</si>
  <si>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</si>
  <si>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</si>
  <si>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</si>
  <si>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</si>
  <si>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</si>
  <si>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</si>
  <si>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</si>
  <si>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</si>
  <si>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</si>
  <si>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</si>
  <si>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</si>
  <si>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</si>
  <si>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</si>
  <si>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</si>
  <si>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</si>
  <si>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</si>
  <si>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</si>
  <si>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</si>
  <si>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</si>
  <si>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</si>
  <si>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</si>
  <si>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</si>
  <si>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</si>
  <si>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</si>
  <si>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</si>
  <si>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</si>
  <si>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</si>
  <si>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</si>
  <si>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</si>
  <si>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</si>
  <si>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</si>
  <si>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</si>
  <si>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</si>
  <si>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</si>
  <si>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</si>
  <si>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</si>
  <si>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</si>
  <si>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</si>
  <si>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</si>
  <si>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</si>
  <si>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</si>
  <si>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</si>
  <si>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</si>
  <si>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</si>
  <si>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</si>
  <si>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</si>
  <si>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</si>
  <si>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</si>
  <si>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</si>
  <si>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</si>
  <si>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</si>
  <si>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</si>
  <si>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</si>
  <si>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</si>
  <si>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</si>
  <si>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</si>
  <si>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</si>
  <si>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</si>
  <si>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</si>
  <si>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</si>
  <si>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</si>
  <si>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</si>
  <si>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</si>
  <si>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</si>
  <si>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</si>
  <si>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</si>
  <si>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</si>
  <si>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</si>
  <si>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</si>
  <si>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</si>
  <si>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</si>
  <si>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</si>
  <si>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</si>
  <si>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</si>
  <si>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</si>
  <si>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</si>
  <si>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</si>
  <si>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</si>
  <si>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</si>
  <si>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</si>
  <si>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</si>
  <si>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</si>
  <si>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</si>
  <si>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</si>
  <si>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</si>
  <si>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</si>
  <si>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</si>
  <si>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</si>
  <si>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</si>
  <si>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</si>
  <si>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</si>
  <si>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</si>
  <si>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</si>
  <si>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</si>
  <si>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</si>
  <si>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</si>
  <si>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</si>
  <si>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</si>
  <si>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</si>
  <si>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</si>
  <si>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</si>
  <si>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</si>
  <si>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</si>
  <si>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</si>
  <si>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</si>
  <si>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</si>
  <si>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</si>
  <si>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</si>
  <si>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</si>
  <si>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</si>
  <si>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</si>
  <si>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</si>
  <si>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</si>
  <si>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</si>
  <si>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</si>
  <si>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</si>
  <si>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</si>
  <si>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</si>
  <si>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</si>
  <si>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</si>
  <si>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</si>
  <si>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</si>
  <si>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</si>
  <si>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</si>
  <si>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</si>
  <si>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</si>
  <si>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</si>
  <si>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</si>
  <si>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</si>
  <si>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</si>
  <si>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</si>
  <si>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</si>
  <si>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</si>
  <si>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</si>
  <si>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</si>
  <si>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</si>
  <si>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</si>
  <si>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</si>
  <si>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</si>
  <si>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</si>
  <si>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</si>
  <si>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</si>
  <si>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</si>
  <si>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</si>
  <si>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</si>
  <si>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</si>
  <si>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</si>
  <si>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</si>
  <si>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</si>
  <si>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</si>
  <si>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</si>
  <si>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</si>
  <si>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</si>
  <si>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</si>
  <si>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</si>
  <si>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</si>
  <si>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</si>
  <si>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</si>
  <si>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</si>
  <si>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</si>
  <si>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</si>
  <si>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</si>
  <si>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</si>
  <si>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</si>
  <si>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</si>
  <si>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</si>
  <si>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</si>
  <si>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</si>
  <si>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</si>
  <si>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</si>
  <si>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</si>
  <si>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</si>
  <si>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</si>
  <si>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</si>
  <si>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</si>
  <si>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</si>
  <si>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</si>
  <si>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</si>
  <si>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</si>
  <si>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</si>
  <si>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</si>
  <si>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</si>
  <si>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</si>
  <si>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</si>
  <si>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</si>
  <si>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</si>
  <si>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</si>
  <si>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</si>
  <si>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</si>
  <si>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</si>
  <si>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</si>
  <si>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</si>
  <si>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</si>
  <si>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</si>
  <si>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</si>
  <si>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</si>
  <si>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</si>
  <si>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</si>
  <si>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</si>
  <si>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</si>
  <si>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</si>
  <si>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</si>
  <si>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</si>
  <si>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</si>
  <si>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</si>
  <si>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</si>
  <si>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</si>
  <si>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</si>
  <si>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</si>
  <si>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</si>
  <si>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</si>
  <si>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</si>
  <si>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</si>
  <si>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</si>
  <si>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</si>
  <si>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</si>
  <si>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</si>
  <si>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</si>
  <si>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</si>
  <si>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</si>
  <si>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</si>
  <si>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</si>
  <si>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</si>
  <si>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</si>
  <si>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</si>
  <si>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</si>
  <si>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</si>
  <si>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</si>
  <si>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</si>
  <si>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</si>
  <si>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</si>
  <si>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</si>
  <si>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</si>
  <si>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</si>
  <si>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</si>
  <si>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</si>
  <si>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</si>
  <si>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</si>
  <si>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</si>
  <si>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</si>
  <si>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</si>
  <si>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</si>
  <si>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</si>
  <si>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</si>
  <si>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</si>
  <si>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</si>
  <si>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</si>
  <si>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</si>
  <si>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</si>
  <si>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</si>
  <si>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</si>
  <si>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</si>
  <si>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</si>
  <si>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</si>
  <si>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</si>
  <si>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</si>
  <si>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</si>
  <si>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</si>
  <si>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</si>
  <si>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</si>
  <si>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</si>
  <si>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</si>
  <si>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</si>
  <si>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</si>
  <si>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</si>
  <si>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</si>
  <si>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</si>
  <si>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</si>
  <si>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</si>
  <si>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</si>
  <si>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</si>
  <si>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</si>
  <si>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</si>
  <si>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</si>
  <si>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</si>
  <si>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</si>
  <si>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</si>
  <si>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</si>
  <si>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</si>
  <si>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</si>
  <si>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</si>
  <si>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</si>
  <si>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</si>
  <si>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</si>
  <si>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</si>
  <si>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</si>
  <si>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</si>
  <si>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</si>
  <si>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</si>
  <si>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</si>
  <si>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</si>
  <si>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</si>
  <si>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</si>
  <si>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</si>
  <si>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</si>
  <si>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</si>
  <si>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</si>
  <si>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</si>
  <si>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</si>
  <si>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</si>
  <si>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</si>
  <si>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</si>
  <si>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</si>
  <si>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</si>
  <si>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</si>
  <si>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</si>
  <si>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</si>
  <si>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</si>
  <si>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</si>
  <si>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</si>
  <si>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</si>
  <si>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</si>
  <si>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</si>
  <si>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</si>
  <si>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</si>
  <si>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</si>
  <si>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</si>
  <si>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</si>
  <si>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</si>
  <si>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</si>
  <si>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</si>
  <si>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</si>
  <si>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</si>
  <si>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</si>
  <si>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</si>
  <si>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</si>
  <si>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</si>
  <si>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</si>
  <si>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</si>
  <si>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</si>
  <si>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</si>
  <si>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</si>
  <si>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</si>
  <si>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</si>
  <si>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</si>
  <si>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</si>
  <si>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</si>
  <si>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</si>
  <si>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</si>
  <si>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</si>
  <si>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</si>
  <si>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</si>
  <si>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</si>
  <si>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</si>
  <si>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</si>
  <si>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</si>
  <si>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</si>
  <si>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</si>
  <si>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</si>
  <si>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</si>
  <si>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</si>
  <si>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</si>
  <si>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</si>
  <si>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</si>
  <si>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</si>
  <si>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</si>
  <si>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</si>
  <si>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</si>
  <si>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</si>
  <si>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</si>
  <si>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</si>
  <si>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</si>
  <si>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</si>
  <si>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</si>
  <si>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</si>
  <si>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</si>
  <si>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</si>
  <si>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</si>
  <si>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</si>
  <si>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</si>
  <si>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</si>
  <si>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</si>
  <si>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</si>
  <si>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</si>
  <si>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</si>
  <si>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</si>
  <si>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</si>
  <si>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</si>
  <si>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</si>
  <si>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</si>
  <si>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</si>
  <si>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</si>
  <si>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</si>
  <si>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</si>
  <si>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</si>
  <si>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</si>
  <si>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</si>
  <si>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</si>
  <si>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</si>
  <si>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</si>
  <si>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</si>
  <si>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</si>
  <si>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</si>
  <si>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</si>
  <si>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</si>
  <si>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</si>
  <si>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</si>
  <si>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</si>
  <si>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</si>
  <si>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</si>
  <si>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</si>
  <si>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</si>
  <si>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</si>
  <si>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</si>
  <si>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</si>
  <si>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</si>
  <si>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</si>
  <si>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</si>
  <si>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</si>
  <si>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</si>
  <si>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</si>
  <si>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</si>
  <si>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</si>
  <si>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</si>
  <si>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</si>
  <si>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</si>
  <si>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</si>
  <si>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</si>
  <si>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</si>
  <si>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</si>
  <si>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</si>
  <si>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</si>
  <si>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</si>
  <si>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</si>
  <si>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</si>
  <si>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</si>
  <si>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</si>
  <si>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</si>
  <si>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</si>
  <si>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</si>
  <si>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</si>
  <si>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</si>
  <si>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</si>
  <si>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</si>
  <si>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</si>
  <si>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</si>
  <si>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</si>
  <si>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</si>
  <si>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</si>
  <si>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</si>
  <si>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</si>
  <si>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</si>
  <si>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</si>
  <si>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</si>
  <si>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</si>
  <si>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</si>
  <si>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</si>
  <si>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</si>
  <si>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</si>
  <si>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</si>
  <si>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</si>
  <si>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</si>
  <si>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</si>
  <si>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</si>
  <si>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</si>
  <si>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</si>
  <si>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</si>
  <si>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</si>
  <si>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</si>
  <si>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</si>
  <si>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</si>
  <si>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</si>
  <si>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</si>
  <si>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</si>
  <si>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</si>
  <si>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</si>
  <si>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</si>
  <si>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</si>
  <si>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</si>
  <si>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</si>
  <si>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</si>
  <si>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</si>
  <si>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</si>
  <si>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</si>
  <si>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</si>
  <si>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</si>
  <si>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</si>
  <si>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</si>
  <si>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</si>
  <si>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</si>
  <si>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</si>
  <si>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</si>
  <si>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</si>
  <si>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</si>
  <si>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</si>
  <si>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</si>
  <si>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</si>
  <si>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</si>
  <si>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</si>
  <si>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</si>
  <si>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</si>
  <si>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</si>
  <si>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</si>
  <si>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</si>
  <si>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</si>
  <si>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</si>
  <si>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</si>
  <si>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</si>
  <si>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</si>
  <si>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</si>
  <si>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</si>
  <si>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</si>
  <si>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</si>
  <si>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</si>
  <si>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</si>
  <si>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</si>
  <si>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</si>
  <si>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</si>
  <si>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</si>
  <si>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</si>
  <si>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</si>
  <si>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</si>
  <si>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</si>
  <si>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</si>
  <si>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</si>
  <si>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</si>
  <si>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</si>
  <si>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</si>
  <si>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</si>
  <si>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</si>
  <si>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</si>
  <si>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</si>
  <si>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</si>
  <si>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</si>
  <si>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</si>
  <si>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</si>
  <si>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</si>
  <si>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</si>
  <si>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</si>
  <si>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</si>
  <si>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</si>
  <si>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</si>
  <si>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</si>
  <si>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</si>
  <si>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</si>
  <si>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</si>
  <si>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</si>
  <si>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</si>
  <si>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</si>
  <si>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</si>
  <si>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</si>
  <si>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</si>
  <si>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</si>
  <si>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</si>
  <si>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</si>
  <si>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</si>
  <si>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</si>
  <si>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</si>
  <si>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</si>
  <si>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</si>
  <si>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</si>
  <si>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</si>
  <si>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</si>
  <si>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</si>
  <si>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</si>
  <si>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</si>
  <si>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</si>
  <si>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</si>
  <si>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</si>
  <si>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</si>
  <si>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</si>
  <si>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</si>
  <si>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</si>
  <si>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</si>
  <si>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</si>
  <si>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</si>
  <si>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</si>
  <si>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</si>
  <si>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</si>
  <si>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</si>
  <si>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</si>
  <si>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</si>
  <si>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</si>
  <si>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</si>
  <si>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</si>
  <si>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</si>
  <si>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</si>
  <si>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</si>
  <si>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</si>
  <si>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</si>
  <si>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</si>
  <si>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</si>
  <si>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</si>
  <si>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</si>
  <si>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</si>
  <si>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</si>
  <si>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</si>
  <si>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</si>
  <si>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</si>
  <si>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</si>
  <si>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</si>
  <si>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</si>
  <si>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</si>
  <si>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</si>
  <si>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</si>
  <si>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</si>
  <si>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</si>
  <si>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</si>
  <si>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</si>
  <si>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</si>
  <si>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</si>
  <si>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</si>
  <si>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</si>
  <si>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</si>
  <si>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</si>
  <si>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</si>
  <si>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</si>
  <si>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</si>
  <si>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</si>
  <si>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</si>
  <si>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</si>
  <si>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</si>
  <si>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</si>
  <si>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</si>
  <si>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</si>
  <si>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</si>
  <si>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</si>
  <si>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</si>
  <si>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</si>
  <si>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</si>
  <si>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</si>
  <si>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</si>
  <si>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</si>
  <si>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</si>
  <si>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</si>
  <si>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</si>
  <si>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</si>
  <si>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</si>
  <si>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</si>
  <si>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</si>
  <si>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</si>
  <si>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</si>
  <si>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</si>
  <si>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</si>
  <si>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</si>
  <si>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</si>
  <si>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</si>
  <si>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</si>
  <si>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</si>
  <si>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</si>
  <si>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</si>
  <si>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</si>
  <si>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</si>
  <si>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</si>
  <si>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</si>
  <si>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</si>
  <si>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</si>
  <si>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</si>
  <si>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</si>
  <si>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</si>
  <si>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</si>
  <si>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</si>
  <si>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</si>
  <si>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</si>
  <si>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</si>
  <si>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</si>
  <si>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</si>
  <si>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</si>
  <si>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</si>
  <si>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</si>
  <si>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</si>
  <si>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</si>
  <si>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</si>
  <si>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</si>
  <si>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</si>
  <si>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</si>
  <si>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</si>
  <si>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</si>
  <si>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</si>
  <si>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</si>
  <si>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</si>
  <si>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</si>
  <si>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</si>
  <si>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</si>
  <si>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</si>
  <si>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</si>
  <si>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</si>
  <si>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</si>
  <si>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</si>
  <si>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</si>
  <si>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</si>
  <si>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</si>
  <si>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</si>
  <si>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</si>
  <si>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</si>
  <si>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</si>
  <si>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</si>
  <si>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</si>
  <si>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</si>
  <si>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</si>
  <si>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</si>
  <si>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</si>
  <si>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</si>
  <si>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</si>
  <si>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</si>
  <si>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</si>
  <si>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</si>
  <si>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</si>
  <si>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</si>
  <si>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</si>
  <si>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</si>
  <si>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</si>
  <si>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</si>
  <si>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</si>
  <si>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</si>
  <si>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</si>
  <si>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</si>
  <si>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</si>
  <si>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</si>
  <si>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</si>
  <si>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</si>
  <si>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</si>
  <si>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</si>
  <si>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</si>
  <si>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</si>
  <si>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</si>
  <si>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</si>
  <si>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</si>
  <si>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</si>
  <si>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</si>
  <si>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</si>
  <si>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</si>
  <si>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</si>
  <si>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</si>
  <si>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</si>
  <si>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</si>
  <si>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</si>
  <si>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</si>
  <si>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</si>
  <si>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</si>
  <si>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</si>
  <si>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</si>
  <si>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</si>
  <si>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</si>
  <si>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</si>
  <si>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</si>
  <si>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</si>
  <si>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</si>
  <si>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</si>
  <si>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</si>
  <si>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</si>
  <si>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</si>
  <si>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</si>
  <si>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</si>
  <si>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</si>
  <si>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</si>
  <si>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</si>
  <si>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</si>
  <si>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</si>
  <si>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</si>
  <si>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</si>
  <si>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</si>
  <si>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</si>
  <si>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</si>
  <si>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</si>
  <si>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</si>
  <si>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</si>
  <si>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</si>
  <si>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</si>
  <si>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</si>
  <si>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</si>
  <si>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</si>
  <si>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</si>
  <si>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</si>
  <si>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</si>
  <si>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</si>
  <si>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</si>
  <si>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</si>
  <si>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</si>
  <si>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</si>
  <si>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</si>
  <si>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</si>
  <si>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</si>
  <si>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</si>
  <si>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</si>
  <si>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</si>
  <si>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</si>
  <si>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</si>
  <si>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</si>
  <si>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</si>
  <si>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</si>
  <si>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</si>
  <si>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</si>
  <si>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</si>
  <si>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</si>
  <si>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</si>
  <si>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</si>
  <si>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</si>
  <si>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</si>
  <si>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</si>
  <si>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</si>
  <si>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</si>
  <si>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</si>
  <si>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</si>
  <si>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</si>
  <si>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</si>
  <si>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</si>
  <si>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</si>
  <si>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</si>
  <si>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</si>
  <si>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</si>
  <si>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</si>
  <si>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</si>
  <si>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</si>
  <si>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</si>
  <si>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</si>
  <si>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</si>
  <si>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</si>
  <si>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</si>
  <si>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</si>
  <si>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</si>
  <si>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</si>
  <si>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</si>
  <si>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</si>
  <si>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</si>
  <si>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</si>
  <si>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</si>
  <si>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</si>
  <si>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</si>
  <si>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</si>
  <si>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</si>
  <si>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</si>
  <si>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</si>
  <si>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</si>
  <si>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</si>
  <si>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</si>
  <si>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</si>
  <si>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</si>
  <si>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</si>
  <si>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</si>
  <si>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</si>
  <si>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</si>
  <si>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</si>
  <si>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</si>
  <si>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</si>
  <si>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</si>
  <si>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</si>
  <si>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</si>
  <si>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</si>
  <si>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</si>
  <si>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</si>
  <si>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</si>
  <si>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</si>
  <si>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</si>
  <si>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</si>
  <si>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</si>
  <si>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</si>
  <si>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</si>
  <si>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</si>
  <si>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</si>
  <si>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</si>
  <si>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</si>
  <si>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</si>
  <si>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</si>
  <si>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</si>
  <si>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</si>
  <si>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</si>
  <si>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</si>
  <si>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</si>
  <si>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</si>
  <si>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</si>
  <si>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</si>
  <si>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</si>
  <si>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</si>
  <si>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</si>
  <si>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</si>
  <si>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</si>
  <si>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</si>
  <si>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</si>
  <si>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</si>
  <si>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</si>
  <si>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</si>
  <si>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</si>
  <si>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</si>
  <si>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</si>
  <si>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</si>
  <si>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</si>
  <si>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</si>
  <si>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</si>
  <si>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</si>
  <si>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</si>
  <si>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</si>
  <si>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</si>
  <si>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</si>
  <si>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</si>
  <si>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</si>
  <si>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</si>
  <si>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</si>
  <si>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</si>
  <si>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</si>
  <si>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</si>
  <si>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</si>
  <si>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</si>
  <si>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</si>
  <si>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</si>
  <si>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</si>
  <si>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</si>
  <si>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</si>
  <si>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</si>
  <si>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</si>
  <si>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</si>
  <si>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</si>
  <si>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</si>
  <si>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</si>
  <si>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</si>
  <si>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</si>
  <si>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</si>
  <si>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</si>
  <si>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</si>
  <si>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</si>
  <si>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</si>
  <si>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</si>
  <si>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</si>
  <si>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</si>
  <si>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</si>
  <si>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</si>
  <si>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</si>
  <si>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</si>
  <si>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</si>
  <si>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</si>
  <si>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</si>
  <si>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</si>
  <si>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</si>
  <si>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</si>
  <si>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</si>
  <si>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</si>
  <si>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</si>
  <si>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</si>
  <si>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</si>
  <si>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</si>
  <si>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</si>
  <si>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</si>
  <si>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</si>
  <si>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</si>
  <si>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</si>
  <si>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</si>
  <si>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</si>
  <si>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</si>
  <si>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</si>
  <si>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</si>
  <si>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</si>
  <si>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</si>
  <si>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</si>
  <si>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</si>
  <si>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</si>
  <si>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</si>
  <si>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</si>
  <si>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</si>
  <si>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</si>
  <si>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</si>
  <si>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</si>
  <si>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</si>
  <si>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</si>
  <si>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</si>
  <si>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</si>
  <si>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</si>
  <si>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</si>
  <si>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</si>
  <si>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</si>
  <si>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</si>
  <si>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</si>
  <si>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</si>
  <si>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</si>
  <si>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</si>
  <si>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</si>
  <si>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</si>
  <si>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</si>
  <si>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</si>
  <si>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</si>
  <si>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</si>
  <si>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</si>
  <si>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</si>
  <si>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</si>
  <si>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</si>
  <si>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</si>
  <si>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</si>
  <si>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</si>
  <si>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</si>
  <si>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</si>
  <si>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</si>
  <si>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</si>
  <si>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</si>
  <si>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</si>
  <si>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</si>
  <si>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</si>
  <si>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</si>
  <si>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</si>
  <si>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</si>
  <si>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</si>
  <si>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</si>
  <si>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</si>
  <si>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</si>
  <si>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</si>
  <si>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</si>
  <si>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</si>
  <si>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</si>
  <si>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</si>
  <si>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</si>
  <si>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</si>
  <si>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</si>
  <si>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</si>
  <si>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</si>
  <si>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</si>
  <si>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</si>
  <si>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</si>
  <si>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</si>
  <si>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</si>
  <si>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</si>
  <si>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</si>
  <si>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</si>
  <si>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</si>
  <si>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</si>
  <si>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</si>
  <si>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</si>
  <si>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</si>
  <si>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</si>
  <si>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</si>
  <si>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</si>
  <si>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</si>
  <si>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</si>
  <si>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</si>
  <si>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</si>
  <si>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</si>
  <si>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</si>
  <si>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</si>
  <si>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</si>
  <si>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</si>
  <si>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</si>
  <si>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</si>
  <si>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</si>
  <si>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</si>
  <si>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</si>
  <si>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</si>
  <si>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</si>
  <si>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</si>
  <si>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</si>
  <si>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</si>
  <si>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</si>
  <si>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</si>
  <si>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</si>
  <si>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</si>
  <si>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</si>
  <si>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</si>
  <si>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</si>
  <si>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</si>
  <si>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</si>
  <si>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</si>
  <si>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</si>
  <si>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</si>
  <si>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</si>
  <si>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</si>
  <si>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</si>
  <si>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</si>
  <si>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</si>
  <si>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</si>
  <si>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</si>
  <si>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</si>
  <si>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</si>
  <si>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</si>
  <si>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</si>
  <si>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</si>
  <si>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</si>
  <si>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</si>
  <si>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</si>
  <si>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</si>
  <si>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</si>
  <si>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</si>
  <si>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</si>
  <si>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</si>
  <si>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</si>
  <si>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</si>
  <si>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</si>
  <si>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</si>
  <si>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</si>
  <si>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</si>
  <si>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</si>
  <si>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</si>
  <si>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</si>
  <si>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</si>
  <si>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</si>
  <si>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</si>
  <si>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</si>
  <si>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</si>
  <si>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</si>
  <si>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</si>
  <si>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</si>
  <si>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</si>
  <si>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</si>
  <si>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</si>
  <si>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</si>
  <si>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</si>
  <si>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</si>
  <si>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</si>
  <si>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</si>
  <si>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</si>
  <si>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</si>
  <si>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</si>
  <si>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</si>
  <si>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</si>
  <si>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</si>
  <si>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</si>
  <si>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</si>
  <si>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</si>
  <si>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</si>
  <si>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</si>
  <si>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</si>
  <si>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</si>
  <si>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</si>
  <si>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</si>
  <si>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</si>
  <si>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</si>
  <si>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</si>
  <si>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</si>
  <si>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</si>
  <si>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</si>
  <si>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</si>
  <si>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</si>
  <si>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</si>
  <si>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</si>
  <si>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</si>
  <si>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</si>
  <si>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</si>
  <si>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</si>
  <si>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</si>
  <si>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</si>
  <si>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</si>
  <si>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</si>
  <si>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</si>
  <si>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</si>
  <si>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</si>
  <si>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</si>
  <si>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</si>
  <si>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</si>
  <si>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</si>
  <si>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</si>
  <si>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</si>
  <si>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</si>
  <si>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</si>
  <si>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</si>
  <si>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</si>
  <si>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</si>
  <si>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</si>
  <si>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</si>
  <si>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</si>
  <si>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</si>
  <si>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</si>
  <si>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</si>
  <si>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</si>
  <si>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</si>
  <si>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</si>
  <si>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</si>
  <si>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</si>
  <si>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</si>
  <si>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</si>
  <si>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</si>
  <si>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</si>
  <si>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</si>
  <si>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</si>
  <si>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</si>
  <si>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</si>
  <si>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</si>
  <si>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</si>
  <si>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</si>
  <si>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</si>
  <si>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</si>
  <si>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</si>
  <si>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</si>
  <si>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</si>
  <si>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</si>
  <si>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</si>
  <si>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</si>
  <si>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</si>
  <si>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</si>
  <si>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</si>
  <si>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</si>
  <si>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</si>
  <si>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</si>
  <si>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</si>
  <si>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</si>
  <si>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</si>
  <si>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</si>
  <si>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</si>
  <si>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</si>
  <si>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</si>
  <si>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</si>
  <si>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</si>
  <si>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</si>
  <si>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</si>
  <si>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</si>
  <si>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</si>
  <si>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</si>
  <si>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</si>
  <si>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</si>
  <si>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</si>
  <si>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</si>
  <si>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</si>
  <si>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</si>
  <si>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</si>
  <si>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</si>
  <si>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</si>
  <si>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</si>
  <si>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</si>
  <si>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</si>
  <si>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</si>
  <si>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</si>
  <si>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</si>
  <si>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</si>
  <si>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</si>
  <si>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</si>
  <si>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</si>
  <si>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</si>
  <si>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</si>
  <si>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</si>
  <si>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</si>
  <si>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</si>
  <si>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</si>
  <si>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</si>
  <si>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</si>
  <si>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</si>
  <si>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</si>
  <si>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</si>
  <si>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</si>
  <si>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</si>
  <si>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</si>
  <si>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</si>
  <si>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</si>
  <si>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</si>
  <si>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</si>
  <si>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</si>
  <si>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</si>
  <si>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</si>
  <si>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</si>
  <si>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</si>
  <si>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</si>
  <si>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</si>
  <si>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</si>
  <si>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</si>
  <si>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</si>
  <si>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</si>
  <si>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</si>
  <si>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</si>
  <si>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</si>
  <si>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</si>
  <si>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</si>
  <si>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</si>
  <si>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</si>
  <si>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</si>
  <si>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</si>
  <si>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</si>
  <si>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</si>
  <si>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</si>
  <si>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</si>
  <si>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</si>
  <si>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</si>
  <si>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</si>
  <si>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</si>
  <si>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</si>
  <si>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</si>
  <si>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</si>
  <si>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</si>
  <si>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</si>
  <si>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</si>
  <si>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</si>
  <si>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</si>
  <si>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</si>
  <si>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</si>
  <si>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</si>
  <si>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</si>
  <si>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</si>
  <si>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</si>
  <si>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</si>
  <si>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</si>
  <si>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</si>
  <si>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</si>
  <si>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</si>
  <si>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</si>
  <si>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</si>
  <si>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</si>
  <si>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</si>
  <si>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</si>
  <si>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</si>
  <si>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</si>
  <si>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</si>
  <si>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</si>
  <si>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</si>
  <si>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</si>
  <si>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</si>
  <si>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</si>
  <si>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</si>
  <si>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</si>
  <si>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</si>
  <si>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</si>
  <si>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</si>
  <si>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</si>
  <si>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</si>
  <si>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</si>
  <si>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</si>
  <si>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</si>
  <si>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</si>
  <si>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</si>
  <si>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</si>
  <si>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</si>
  <si>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</si>
  <si>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</si>
  <si>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</si>
  <si>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</si>
  <si>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</si>
  <si>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</si>
  <si>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</si>
  <si>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</si>
  <si>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</si>
  <si>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</si>
  <si>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</si>
  <si>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</si>
  <si>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</si>
  <si>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</si>
  <si>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</si>
  <si>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</si>
  <si>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</si>
  <si>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</si>
  <si>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</si>
  <si>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</si>
  <si>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</si>
  <si>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</si>
  <si>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</si>
  <si>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</si>
  <si>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</si>
  <si>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</si>
  <si>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</si>
  <si>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</si>
  <si>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</si>
  <si>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</si>
  <si>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</si>
  <si>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</si>
  <si>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</si>
  <si>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</si>
  <si>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</si>
  <si>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</si>
  <si>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</si>
  <si>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</si>
  <si>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</si>
  <si>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</si>
  <si>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</si>
  <si>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</si>
  <si>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</si>
  <si>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</si>
  <si>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</si>
  <si>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</si>
  <si>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</si>
  <si>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</si>
  <si>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</si>
  <si>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</si>
  <si>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</si>
  <si>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</si>
  <si>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</si>
  <si>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</si>
  <si>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</si>
  <si>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</si>
  <si>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</si>
  <si>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</si>
  <si>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</si>
  <si>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</si>
  <si>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</si>
  <si>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</si>
  <si>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</si>
  <si>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</si>
  <si>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</si>
  <si>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</si>
  <si>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</si>
  <si>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</si>
  <si>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</si>
  <si>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</si>
  <si>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</si>
  <si>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</si>
  <si>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</si>
  <si>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</si>
  <si>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</si>
  <si>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</si>
  <si>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</si>
  <si>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</si>
  <si>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</si>
  <si>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</si>
  <si>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</si>
  <si>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</si>
  <si>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</si>
  <si>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</si>
  <si>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</si>
  <si>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</si>
  <si>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</si>
  <si>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</si>
  <si>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</si>
  <si>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</si>
  <si>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</si>
  <si>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</si>
  <si>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</si>
  <si>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</si>
  <si>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</si>
  <si>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</si>
  <si>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</si>
  <si>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</si>
  <si>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</si>
  <si>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</si>
  <si>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</si>
  <si>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</si>
  <si>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</si>
  <si>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</si>
  <si>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</si>
  <si>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</si>
  <si>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</si>
  <si>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</si>
  <si>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</si>
  <si>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</si>
  <si>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</si>
  <si>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</si>
  <si>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</si>
  <si>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</si>
  <si>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</si>
  <si>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</si>
  <si>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</si>
  <si>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</si>
  <si>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</si>
  <si>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</si>
  <si>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</si>
  <si>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</si>
  <si>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</si>
  <si>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</si>
  <si>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</si>
  <si>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</si>
  <si>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</si>
  <si>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</si>
  <si>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</si>
  <si>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</si>
  <si>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</si>
  <si>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</si>
  <si>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</si>
  <si>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</si>
  <si>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</si>
  <si>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</si>
  <si>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</si>
  <si>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</si>
  <si>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</si>
  <si>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</si>
  <si>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</si>
  <si>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</si>
  <si>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</si>
  <si>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</si>
  <si>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</si>
  <si>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</si>
  <si>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</si>
  <si>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</si>
  <si>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</si>
  <si>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</si>
  <si>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</si>
  <si>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</si>
  <si>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</si>
  <si>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</si>
  <si>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</si>
  <si>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</si>
  <si>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</si>
  <si>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</si>
  <si>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</si>
  <si>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</si>
  <si>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</si>
  <si>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</si>
  <si>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</si>
  <si>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</si>
  <si>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</si>
  <si>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</si>
  <si>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</si>
  <si>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</si>
  <si>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</si>
  <si>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</si>
  <si>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</si>
  <si>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</si>
  <si>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</si>
  <si>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</si>
  <si>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</si>
  <si>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</si>
  <si>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</si>
  <si>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</si>
  <si>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</si>
  <si>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</si>
  <si>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</si>
  <si>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</si>
  <si>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</si>
  <si>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</si>
  <si>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</si>
  <si>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</si>
  <si>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</si>
  <si>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</si>
  <si>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</si>
  <si>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</si>
  <si>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</si>
  <si>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</si>
  <si>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</si>
  <si>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</si>
  <si>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</si>
  <si>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</si>
  <si>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</si>
  <si>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</si>
  <si>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</si>
  <si>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</si>
  <si>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</si>
  <si>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</si>
  <si>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</si>
  <si>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</si>
  <si>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</si>
  <si>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</si>
  <si>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</si>
  <si>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</si>
  <si>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</si>
  <si>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</si>
  <si>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</si>
  <si>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</si>
  <si>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</si>
  <si>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</si>
  <si>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</si>
  <si>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</si>
  <si>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</si>
  <si>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</si>
  <si>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</si>
  <si>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</si>
  <si>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</si>
  <si>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</si>
  <si>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</si>
  <si>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</si>
  <si>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</si>
  <si>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</si>
  <si>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</si>
  <si>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</si>
  <si>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</si>
  <si>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</si>
  <si>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</si>
  <si>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</si>
  <si>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</si>
  <si>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</si>
  <si>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</si>
  <si>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</si>
  <si>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</si>
  <si>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</si>
  <si>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</si>
  <si>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</si>
  <si>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</si>
  <si>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</si>
  <si>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</si>
  <si>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</si>
  <si>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</si>
  <si>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</si>
  <si>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</si>
  <si>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</si>
  <si>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</si>
  <si>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</si>
  <si>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</si>
  <si>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</si>
  <si>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</si>
  <si>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</si>
  <si>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</si>
  <si>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</si>
  <si>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</si>
  <si>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</si>
  <si>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</si>
  <si>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</si>
  <si>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</si>
  <si>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</si>
  <si>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</si>
  <si>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</si>
  <si>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</si>
  <si>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</si>
  <si>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</si>
  <si>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</si>
  <si>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</si>
  <si>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</si>
  <si>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</si>
  <si>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</si>
  <si>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</si>
  <si>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</si>
  <si>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</si>
  <si>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</si>
  <si>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</si>
  <si>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</si>
  <si>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</si>
  <si>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</si>
  <si>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</si>
  <si>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</si>
  <si>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</si>
  <si>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</si>
  <si>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</si>
  <si>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</si>
  <si>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</si>
  <si>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</si>
  <si>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</si>
  <si>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</si>
  <si>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</si>
  <si>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</si>
  <si>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</si>
  <si>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</si>
  <si>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</si>
  <si>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</si>
  <si>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</si>
  <si>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</si>
  <si>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</si>
  <si>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</si>
  <si>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</si>
  <si>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</si>
  <si>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</si>
  <si>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</si>
  <si>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</si>
  <si>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</si>
  <si>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</si>
  <si>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</si>
  <si>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</si>
  <si>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</si>
  <si>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</si>
  <si>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</si>
  <si>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</si>
  <si>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</si>
  <si>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</si>
  <si>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</si>
  <si>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</si>
  <si>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</si>
  <si>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</si>
  <si>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</si>
  <si>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</si>
  <si>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</si>
  <si>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</si>
  <si>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</si>
  <si>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</si>
  <si>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</si>
  <si>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</si>
  <si>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</si>
  <si>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</si>
  <si>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</si>
  <si>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</si>
  <si>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</si>
  <si>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</si>
  <si>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</si>
  <si>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</si>
  <si>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</si>
  <si>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</si>
  <si>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</si>
  <si>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</si>
  <si>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</si>
  <si>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</si>
  <si>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</si>
  <si>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</si>
  <si>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</si>
  <si>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</si>
  <si>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</si>
  <si>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</si>
  <si>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</si>
  <si>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</si>
  <si>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</si>
  <si>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</si>
  <si>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</si>
  <si>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</si>
  <si>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</si>
  <si>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</si>
  <si>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</si>
  <si>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</si>
  <si>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</si>
  <si>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</si>
  <si>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</si>
  <si>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</si>
  <si>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</si>
  <si>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</si>
  <si>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</si>
  <si>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</si>
  <si>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</si>
  <si>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</si>
  <si>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</si>
  <si>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</si>
  <si>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</si>
  <si>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</si>
  <si>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</si>
  <si>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</si>
  <si>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</si>
  <si>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</si>
  <si>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</si>
  <si>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</si>
  <si>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</si>
  <si>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</si>
  <si>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</si>
  <si>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</si>
  <si>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</si>
  <si>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</si>
  <si>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</si>
  <si>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</si>
  <si>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</si>
  <si>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</si>
  <si>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</si>
  <si>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</si>
  <si>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</si>
  <si>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</si>
  <si>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</si>
  <si>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</si>
  <si>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</si>
  <si>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</si>
  <si>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</si>
  <si>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</si>
  <si>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</si>
  <si>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</si>
  <si>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</si>
  <si>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</si>
  <si>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</si>
  <si>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</si>
  <si>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</si>
  <si>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</si>
  <si>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</si>
  <si>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</si>
  <si>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</si>
  <si>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</si>
  <si>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</si>
  <si>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</si>
  <si>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</si>
  <si>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</si>
  <si>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</si>
  <si>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</si>
  <si>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</si>
  <si>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</si>
  <si>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</si>
  <si>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</si>
  <si>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</si>
  <si>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</si>
  <si>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</si>
  <si>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</si>
  <si>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</si>
  <si>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</si>
  <si>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</si>
  <si>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</si>
  <si>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</si>
  <si>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</si>
  <si>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</si>
  <si>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</si>
  <si>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</si>
  <si>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</si>
  <si>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</si>
  <si>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</si>
  <si>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</si>
  <si>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</si>
  <si>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</si>
  <si>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</si>
  <si>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</si>
  <si>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</si>
  <si>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</si>
  <si>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</si>
  <si>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</si>
  <si>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</si>
  <si>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</si>
  <si>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</si>
  <si>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</si>
  <si>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</si>
  <si>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</si>
  <si>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</si>
  <si>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</si>
  <si>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</si>
  <si>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</si>
  <si>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</si>
  <si>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</si>
  <si>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</si>
  <si>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</si>
  <si>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</si>
  <si>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</si>
  <si>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</si>
  <si>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</si>
  <si>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</si>
  <si>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</si>
  <si>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</si>
  <si>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</si>
  <si>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</si>
  <si>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</si>
  <si>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</si>
  <si>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</si>
  <si>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</si>
  <si>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</si>
  <si>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</si>
  <si>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</si>
  <si>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</si>
  <si>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</si>
  <si>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</si>
  <si>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</si>
  <si>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</si>
  <si>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</si>
  <si>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</si>
  <si>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</si>
  <si>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</si>
  <si>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</si>
  <si>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</si>
  <si>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</si>
  <si>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</si>
  <si>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</si>
  <si>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</si>
  <si>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</si>
  <si>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</si>
  <si>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</si>
  <si>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</si>
  <si>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</si>
  <si>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</si>
  <si>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</si>
  <si>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</si>
  <si>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</si>
  <si>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</si>
  <si>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</si>
  <si>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</si>
  <si>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</si>
  <si>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</si>
  <si>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</si>
  <si>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</si>
  <si>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</si>
  <si>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</si>
  <si>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</si>
  <si>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</si>
  <si>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</si>
  <si>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</si>
  <si>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</si>
  <si>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</si>
  <si>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</si>
  <si>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</si>
  <si>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</si>
  <si>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</si>
  <si>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</si>
  <si>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</si>
  <si>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</si>
  <si>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</si>
  <si>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</si>
  <si>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</si>
  <si>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</si>
  <si>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</si>
  <si>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</si>
  <si>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</si>
  <si>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</si>
  <si>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</si>
  <si>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</si>
  <si>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</si>
  <si>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</si>
  <si>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</si>
  <si>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</si>
  <si>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</si>
  <si>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</si>
  <si>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</si>
  <si>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</si>
  <si>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</si>
  <si>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</si>
  <si>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</si>
  <si>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</si>
  <si>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</si>
  <si>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</si>
  <si>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</si>
  <si>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</si>
  <si>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</si>
  <si>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</si>
  <si>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</si>
  <si>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</si>
  <si>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</si>
  <si>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</si>
  <si>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</si>
  <si>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</si>
  <si>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</si>
  <si>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</si>
  <si>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</si>
  <si>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</si>
  <si>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</si>
  <si>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</si>
  <si>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</si>
  <si>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</si>
  <si>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</si>
  <si>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</si>
  <si>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</si>
  <si>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</si>
  <si>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</si>
  <si>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</si>
  <si>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</si>
  <si>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</si>
  <si>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</si>
  <si>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</si>
  <si>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</si>
  <si>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</si>
  <si>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</si>
  <si>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</si>
  <si>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</si>
  <si>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</si>
  <si>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</si>
  <si>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</si>
  <si>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</si>
  <si>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</si>
  <si>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</si>
  <si>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</si>
  <si>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</si>
  <si>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</si>
  <si>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</si>
  <si>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</si>
  <si>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</si>
  <si>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</si>
  <si>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</si>
  <si>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</si>
  <si>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</si>
  <si>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</si>
  <si>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</si>
  <si>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</si>
  <si>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</si>
  <si>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</si>
  <si>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</si>
  <si>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</si>
  <si>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</si>
  <si>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</si>
  <si>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</si>
  <si>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</si>
  <si>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</si>
  <si>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</si>
  <si>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</si>
  <si>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</si>
  <si>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</si>
  <si>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</si>
  <si>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</si>
  <si>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</si>
  <si>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</si>
  <si>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</si>
  <si>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</si>
  <si>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</si>
  <si>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</si>
  <si>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</si>
  <si>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</si>
  <si>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</si>
  <si>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</si>
  <si>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</si>
  <si>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</si>
  <si>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</si>
  <si>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</si>
  <si>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</si>
  <si>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</si>
  <si>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</si>
  <si>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</si>
  <si>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</si>
  <si>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</si>
  <si>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</si>
  <si>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</si>
  <si>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</si>
  <si>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</si>
  <si>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</si>
  <si>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</si>
  <si>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</si>
  <si>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</si>
  <si>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</si>
  <si>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</si>
  <si>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</si>
  <si>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</si>
  <si>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</si>
  <si>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</si>
  <si>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</si>
  <si>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</si>
  <si>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</si>
  <si>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</si>
  <si>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</si>
  <si>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</si>
  <si>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</si>
  <si>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</si>
  <si>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</si>
  <si>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</si>
  <si>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</si>
  <si>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</si>
  <si>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</si>
  <si>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</si>
  <si>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</si>
  <si>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</si>
  <si>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</si>
  <si>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</si>
  <si>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</si>
  <si>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</si>
  <si>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</si>
  <si>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</si>
  <si>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</si>
  <si>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</si>
  <si>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</si>
  <si>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</si>
  <si>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</si>
  <si>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</si>
  <si>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</si>
  <si>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</si>
  <si>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</si>
  <si>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</si>
  <si>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</si>
  <si>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</si>
  <si>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</si>
  <si>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</si>
  <si>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</si>
  <si>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</si>
  <si>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</si>
  <si>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</si>
  <si>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</si>
  <si>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</si>
  <si>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</si>
  <si>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</si>
  <si>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</si>
  <si>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</si>
  <si>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</si>
  <si>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</si>
  <si>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</si>
  <si>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</si>
  <si>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</si>
  <si>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</si>
  <si>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</si>
  <si>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</si>
  <si>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</si>
  <si>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</si>
  <si>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</si>
  <si>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</si>
  <si>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</si>
  <si>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</si>
  <si>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</si>
  <si>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</si>
  <si>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</si>
  <si>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</si>
  <si>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</si>
  <si>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</si>
  <si>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</si>
  <si>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</si>
  <si>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</si>
  <si>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</si>
  <si>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</si>
  <si>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</si>
  <si>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</si>
  <si>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</si>
  <si>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</si>
  <si>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</si>
  <si>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</si>
  <si>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</si>
  <si>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</si>
  <si>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</si>
  <si>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</si>
  <si>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</si>
  <si>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</si>
  <si>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</si>
  <si>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</si>
  <si>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</si>
  <si>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</si>
  <si>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</si>
  <si>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</si>
  <si>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</si>
  <si>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</si>
  <si>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</si>
  <si>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</si>
  <si>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</si>
  <si>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</si>
  <si>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</si>
  <si>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</si>
  <si>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</si>
  <si>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</si>
  <si>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</si>
  <si>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</si>
  <si>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</si>
  <si>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</si>
  <si>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</si>
  <si>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</si>
  <si>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</si>
  <si>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</si>
  <si>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</si>
  <si>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</si>
  <si>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</si>
  <si>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</si>
  <si>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</si>
  <si>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</si>
  <si>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</si>
  <si>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</si>
  <si>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</si>
  <si>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</si>
  <si>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</si>
  <si>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</si>
  <si>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</si>
  <si>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</si>
  <si>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</si>
  <si>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</si>
  <si>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</si>
  <si>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</si>
  <si>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</si>
  <si>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</si>
  <si>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</si>
  <si>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</si>
  <si>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</si>
  <si>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</si>
  <si>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</si>
  <si>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</si>
  <si>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</si>
  <si>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</si>
  <si>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</si>
  <si>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</si>
  <si>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</si>
  <si>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</si>
  <si>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</si>
  <si>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</si>
  <si>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</si>
  <si>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</si>
  <si>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</si>
  <si>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</si>
  <si>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</si>
  <si>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</si>
  <si>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</si>
  <si>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</si>
  <si>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</si>
  <si>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</si>
  <si>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</si>
  <si>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</si>
  <si>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</si>
  <si>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</si>
  <si>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</si>
  <si>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</si>
  <si>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</si>
  <si>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</si>
  <si>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</si>
  <si>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</si>
  <si>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</si>
  <si>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</si>
  <si>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</si>
  <si>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</si>
  <si>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</si>
  <si>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</si>
  <si>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</si>
  <si>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</si>
  <si>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</si>
  <si>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</si>
  <si>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</si>
  <si>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</si>
  <si>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</si>
  <si>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</si>
  <si>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</si>
  <si>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</si>
  <si>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</si>
  <si>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</si>
  <si>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</si>
  <si>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</si>
  <si>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</si>
  <si>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</si>
  <si>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</si>
  <si>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</si>
  <si>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</si>
  <si>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</si>
  <si>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</si>
  <si>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</si>
  <si>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</si>
  <si>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</si>
  <si>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</si>
  <si>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</si>
  <si>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</si>
  <si>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</si>
  <si>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</si>
  <si>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</si>
  <si>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</si>
  <si>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</si>
  <si>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</si>
  <si>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</si>
  <si>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</si>
  <si>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</si>
  <si>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</si>
  <si>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</si>
  <si>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</si>
  <si>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</si>
  <si>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</si>
  <si>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</si>
  <si>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</si>
  <si>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</si>
  <si>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</si>
  <si>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</si>
  <si>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</si>
  <si>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</si>
  <si>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</si>
  <si>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</si>
  <si>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</si>
  <si>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</si>
  <si>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</si>
  <si>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</si>
  <si>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</si>
  <si>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</si>
  <si>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</si>
  <si>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</si>
  <si>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</si>
  <si>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</si>
  <si>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</si>
  <si>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</si>
  <si>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</si>
  <si>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</si>
  <si>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</si>
  <si>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</si>
  <si>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</si>
  <si>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</si>
  <si>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</si>
  <si>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</si>
  <si>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</si>
  <si>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</si>
  <si>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</si>
  <si>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</si>
  <si>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</si>
  <si>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</si>
  <si>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</si>
  <si>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</si>
  <si>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</si>
  <si>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</si>
  <si>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</si>
  <si>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</si>
  <si>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</si>
  <si>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</si>
  <si>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</si>
  <si>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</si>
  <si>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</si>
  <si>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</si>
  <si>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</si>
  <si>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</si>
  <si>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</si>
  <si>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</si>
  <si>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</si>
  <si>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</si>
  <si>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</si>
  <si>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</si>
  <si>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</si>
  <si>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</si>
  <si>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</si>
  <si>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</si>
  <si>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</si>
  <si>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</si>
  <si>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</si>
  <si>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</si>
  <si>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</si>
  <si>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</si>
  <si>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</si>
  <si>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</si>
  <si>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</si>
  <si>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</si>
  <si>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</si>
  <si>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</si>
  <si>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</si>
  <si>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</si>
  <si>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</si>
  <si>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</si>
  <si>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</si>
  <si>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</si>
  <si>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</si>
  <si>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</si>
  <si>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</si>
  <si>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</si>
  <si>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</si>
  <si>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</si>
  <si>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</si>
  <si>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</si>
  <si>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</si>
  <si>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</si>
  <si>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</si>
  <si>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</si>
  <si>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</si>
  <si>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</si>
  <si>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</si>
  <si>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</si>
  <si>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</si>
  <si>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</si>
  <si>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</si>
  <si>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</si>
  <si>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</si>
  <si>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</si>
  <si>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</si>
  <si>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</si>
  <si>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</si>
  <si>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</si>
  <si>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</si>
  <si>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</si>
  <si>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</si>
  <si>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</si>
  <si>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</si>
  <si>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</si>
  <si>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</si>
  <si>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</si>
  <si>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</si>
  <si>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</si>
  <si>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</si>
  <si>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</si>
  <si>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</si>
  <si>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</si>
  <si>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</si>
  <si>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</si>
  <si>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</si>
  <si>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</si>
  <si>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</si>
  <si>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</si>
  <si>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</si>
  <si>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</si>
  <si>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</si>
  <si>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</si>
  <si>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</si>
  <si>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</si>
  <si>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</si>
  <si>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</si>
  <si>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</si>
  <si>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</si>
  <si>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</si>
  <si>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</si>
  <si>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</si>
  <si>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</si>
  <si>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</si>
  <si>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</si>
  <si>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</si>
  <si>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</si>
  <si>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</si>
  <si>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</si>
  <si>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</si>
  <si>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</si>
  <si>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</si>
  <si>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</si>
  <si>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</si>
  <si>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</si>
  <si>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</si>
  <si>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</si>
  <si>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</si>
  <si>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</si>
  <si>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</si>
  <si>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</si>
  <si>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</si>
  <si>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</si>
  <si>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</si>
  <si>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</si>
  <si>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</si>
  <si>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</si>
  <si>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</si>
  <si>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</si>
  <si>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</si>
  <si>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</si>
  <si>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</si>
  <si>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</si>
  <si>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</si>
  <si>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</si>
  <si>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</si>
  <si>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</si>
  <si>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</si>
  <si>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</si>
  <si>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</si>
  <si>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</si>
  <si>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</si>
  <si>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</si>
  <si>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</si>
  <si>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</si>
  <si>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</si>
  <si>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</si>
  <si>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</si>
  <si>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</si>
  <si>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</si>
  <si>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</si>
  <si>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</si>
  <si>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</si>
  <si>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</si>
  <si>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</si>
  <si>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</si>
  <si>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</si>
  <si>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</si>
  <si>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</si>
  <si>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</si>
  <si>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</si>
  <si>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</si>
  <si>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</si>
  <si>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</si>
  <si>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</si>
  <si>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</si>
  <si>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</si>
  <si>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</si>
  <si>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</si>
  <si>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</si>
  <si>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</si>
  <si>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</si>
  <si>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</si>
  <si>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</si>
  <si>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</si>
  <si>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</si>
  <si>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</si>
  <si>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</si>
  <si>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</si>
  <si>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</si>
  <si>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</si>
  <si>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</si>
  <si>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</si>
  <si>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</si>
  <si>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</si>
  <si>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</si>
  <si>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</si>
  <si>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</si>
  <si>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</si>
  <si>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</si>
  <si>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</si>
  <si>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</si>
  <si>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</si>
  <si>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</si>
  <si>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</si>
  <si>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</si>
  <si>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</si>
  <si>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</si>
  <si>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</si>
  <si>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</si>
  <si>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</si>
  <si>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</si>
  <si>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</si>
  <si>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</si>
  <si>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</si>
  <si>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</si>
  <si>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</si>
  <si>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</si>
  <si>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</si>
  <si>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</si>
  <si>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</si>
  <si>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</si>
  <si>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</si>
  <si>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</si>
  <si>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</si>
  <si>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</si>
  <si>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</si>
  <si>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</si>
  <si>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</si>
  <si>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</si>
  <si>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</si>
  <si>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</si>
  <si>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</si>
  <si>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</si>
  <si>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</si>
  <si>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</si>
  <si>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</si>
  <si>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</si>
  <si>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</si>
  <si>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</si>
  <si>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</si>
  <si>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</si>
  <si>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</si>
  <si>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</si>
  <si>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</si>
  <si>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</si>
  <si>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</si>
  <si>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</si>
  <si>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</si>
  <si>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</si>
  <si>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</si>
  <si>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</si>
  <si>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</si>
  <si>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</si>
  <si>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</si>
  <si>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</si>
  <si>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</si>
  <si>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</si>
  <si>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</si>
  <si>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</si>
  <si>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</si>
  <si>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</si>
  <si>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</si>
  <si>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</si>
  <si>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</si>
  <si>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</si>
  <si>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</si>
  <si>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</si>
  <si>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</si>
  <si>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</si>
  <si>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</si>
  <si>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</si>
  <si>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</si>
  <si>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</si>
  <si>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</si>
  <si>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</si>
  <si>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</si>
  <si>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</si>
  <si>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</si>
  <si>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</si>
  <si>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</si>
  <si>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</si>
  <si>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</si>
  <si>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</si>
  <si>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</si>
  <si>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</si>
  <si>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</si>
  <si>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</si>
  <si>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</si>
  <si>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</si>
  <si>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</si>
  <si>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</si>
  <si>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</si>
  <si>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</si>
  <si>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</si>
  <si>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</si>
  <si>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</si>
  <si>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</si>
  <si>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</si>
  <si>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</si>
  <si>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</si>
  <si>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</si>
  <si>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</si>
  <si>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</si>
  <si>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</si>
  <si>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</si>
  <si>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</si>
  <si>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</si>
  <si>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</si>
  <si>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</si>
  <si>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</si>
  <si>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</si>
  <si>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</si>
  <si>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</si>
  <si>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</si>
  <si>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</si>
  <si>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</si>
  <si>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</si>
  <si>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</si>
  <si>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</si>
  <si>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</si>
  <si>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</si>
  <si>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</si>
  <si>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</si>
  <si>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</si>
  <si>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</si>
  <si>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</si>
  <si>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</si>
  <si>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</si>
  <si>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</si>
  <si>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</si>
  <si>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</si>
  <si>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</si>
  <si>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</si>
  <si>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</si>
  <si>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</si>
  <si>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</si>
  <si>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</si>
  <si>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</si>
  <si>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</si>
  <si>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</si>
  <si>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</si>
  <si>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</si>
  <si>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</si>
  <si>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</si>
  <si>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</si>
  <si>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</si>
  <si>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</si>
  <si>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</si>
  <si>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</si>
  <si>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</si>
  <si>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</si>
  <si>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</si>
  <si>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</si>
  <si>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</si>
  <si>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</si>
  <si>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</si>
  <si>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</si>
  <si>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</si>
  <si>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</si>
  <si>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</si>
  <si>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</si>
  <si>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</si>
  <si>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</si>
  <si>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</si>
  <si>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</si>
  <si>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</si>
  <si>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</si>
  <si>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</si>
  <si>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</si>
  <si>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</si>
  <si>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</si>
  <si>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</si>
  <si>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</si>
  <si>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</si>
  <si>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</si>
  <si>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</si>
  <si>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</si>
  <si>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</si>
  <si>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</si>
  <si>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</si>
  <si>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</si>
  <si>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</si>
  <si>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</si>
  <si>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</si>
  <si>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</si>
  <si>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</si>
  <si>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</si>
  <si>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</si>
  <si>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</si>
  <si>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</si>
  <si>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</si>
  <si>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</si>
  <si>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</si>
  <si>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</si>
  <si>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</si>
  <si>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</si>
  <si>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</si>
  <si>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</si>
  <si>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</si>
  <si>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</si>
  <si>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</si>
  <si>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</si>
  <si>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</si>
  <si>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</si>
  <si>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</si>
  <si>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</si>
  <si>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</si>
  <si>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</si>
  <si>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</si>
  <si>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</si>
  <si>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</si>
  <si>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</si>
  <si>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</si>
  <si>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</si>
  <si>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</si>
  <si>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</si>
  <si>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</si>
  <si>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</si>
  <si>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</si>
  <si>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</si>
  <si>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</si>
  <si>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</si>
  <si>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</si>
  <si>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</si>
  <si>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</si>
  <si>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</si>
  <si>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</si>
  <si>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</si>
  <si>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</si>
  <si>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</si>
  <si>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</si>
  <si>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</si>
  <si>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</si>
  <si>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</si>
  <si>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</si>
  <si>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</si>
  <si>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</si>
  <si>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</si>
  <si>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</si>
  <si>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</si>
  <si>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</si>
  <si>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</si>
  <si>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</si>
  <si>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</si>
  <si>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</si>
  <si>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</si>
  <si>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</si>
  <si>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</si>
  <si>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</si>
  <si>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</si>
  <si>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</si>
  <si>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</si>
  <si>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</si>
  <si>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</si>
  <si>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</si>
  <si>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</si>
  <si>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</si>
  <si>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</si>
  <si>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</si>
  <si>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</si>
  <si>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</si>
  <si>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</si>
  <si>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</si>
  <si>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</si>
  <si>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</si>
  <si>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</si>
  <si>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</si>
  <si>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</si>
  <si>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</si>
  <si>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</si>
  <si>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</si>
  <si>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</si>
  <si>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</si>
  <si>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</si>
  <si>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</si>
  <si>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</si>
  <si>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</si>
  <si>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</si>
  <si>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</si>
  <si>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</si>
  <si>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</si>
  <si>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</si>
  <si>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</si>
  <si>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</si>
  <si>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</si>
  <si>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</si>
  <si>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</si>
  <si>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</si>
  <si>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</si>
  <si>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</si>
  <si>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</si>
  <si>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</si>
  <si>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</si>
  <si>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</si>
  <si>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</si>
  <si>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</si>
  <si>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</si>
  <si>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</si>
  <si>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</si>
  <si>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</si>
  <si>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</si>
  <si>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</si>
  <si>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</si>
  <si>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</si>
  <si>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</si>
  <si>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</si>
  <si>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</si>
  <si>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</si>
  <si>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</si>
  <si>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</si>
  <si>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</si>
  <si>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</si>
  <si>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</si>
  <si>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</si>
  <si>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</si>
  <si>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</si>
  <si>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</si>
  <si>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</si>
  <si>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</si>
  <si>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</si>
  <si>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</si>
  <si>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</si>
  <si>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</si>
  <si>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</si>
  <si>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</si>
  <si>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</si>
  <si>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</si>
  <si>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</si>
  <si>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</si>
  <si>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</si>
  <si>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</si>
  <si>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</si>
  <si>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</si>
  <si>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</si>
  <si>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</si>
  <si>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</si>
  <si>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</si>
  <si>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</si>
  <si>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</si>
  <si>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</si>
  <si>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</si>
  <si>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</si>
  <si>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</si>
  <si>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</si>
  <si>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</si>
  <si>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</si>
  <si>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</si>
  <si>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</si>
  <si>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</si>
  <si>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</si>
  <si>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</si>
  <si>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</si>
  <si>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</si>
  <si>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</si>
  <si>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</si>
  <si>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</si>
  <si>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</si>
  <si>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</si>
  <si>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</si>
  <si>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</si>
  <si>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</si>
  <si>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</si>
  <si>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</si>
  <si>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</si>
  <si>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</si>
  <si>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</si>
  <si>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</si>
  <si>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</si>
  <si>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</si>
  <si>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</si>
  <si>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</si>
  <si>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</si>
  <si>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</si>
  <si>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</si>
  <si>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</si>
  <si>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</si>
  <si>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</si>
  <si>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</si>
  <si>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</si>
  <si>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</si>
  <si>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</si>
  <si>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</si>
  <si>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</si>
  <si>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</si>
  <si>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</si>
  <si>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</si>
  <si>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</si>
  <si>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</si>
  <si>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</si>
  <si>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</si>
  <si>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</si>
  <si>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</si>
  <si>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</si>
  <si>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</si>
  <si>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</si>
  <si>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</si>
  <si>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</si>
  <si>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</si>
  <si>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</si>
  <si>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</si>
  <si>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</si>
  <si>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</si>
  <si>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</si>
  <si>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</si>
  <si>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</si>
  <si>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</si>
  <si>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</si>
  <si>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</si>
  <si>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</si>
  <si>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</si>
  <si>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</si>
  <si>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</si>
  <si>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</si>
  <si>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</si>
  <si>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</si>
  <si>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</si>
  <si>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</si>
  <si>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</si>
  <si>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</si>
  <si>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</si>
  <si>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</si>
  <si>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</si>
  <si>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</si>
  <si>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</si>
  <si>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</si>
  <si>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</si>
  <si>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</si>
  <si>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</si>
  <si>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</si>
  <si>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</si>
  <si>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</si>
  <si>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</si>
  <si>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</si>
  <si>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</si>
  <si>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</si>
  <si>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</si>
  <si>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</si>
  <si>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</si>
  <si>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</si>
  <si>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</si>
  <si>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</si>
  <si>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</si>
  <si>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</si>
  <si>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</si>
  <si>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</si>
  <si>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</si>
  <si>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</si>
  <si>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</si>
  <si>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</si>
  <si>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</si>
  <si>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</si>
  <si>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</si>
  <si>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</si>
  <si>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</si>
  <si>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</si>
  <si>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</si>
  <si>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</si>
  <si>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</si>
  <si>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</si>
  <si>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</si>
  <si>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</si>
  <si>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</si>
  <si>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</si>
  <si>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</si>
  <si>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</si>
  <si>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</si>
  <si>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</si>
  <si>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</si>
  <si>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</si>
  <si>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</si>
  <si>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</si>
  <si>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</si>
  <si>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</si>
  <si>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</si>
  <si>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</si>
  <si>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</si>
  <si>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</si>
  <si>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</si>
  <si>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</si>
  <si>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</si>
  <si>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</si>
  <si>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</si>
  <si>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</si>
  <si>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</si>
  <si>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</si>
  <si>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</si>
  <si>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</si>
  <si>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</si>
  <si>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</si>
  <si>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</si>
  <si>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</si>
  <si>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</si>
  <si>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</si>
  <si>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</si>
  <si>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</si>
  <si>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</si>
  <si>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</si>
  <si>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</si>
  <si>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</si>
  <si>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</si>
  <si>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</si>
  <si>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</si>
  <si>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</si>
  <si>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</si>
  <si>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</si>
  <si>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</si>
  <si>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</si>
  <si>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</si>
  <si>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</si>
  <si>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</si>
  <si>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</si>
  <si>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</si>
  <si>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</si>
  <si>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</si>
  <si>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</si>
  <si>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</si>
  <si>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</si>
  <si>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</si>
  <si>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</si>
  <si>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</si>
  <si>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</si>
  <si>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</si>
  <si>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</si>
  <si>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</si>
  <si>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</si>
  <si>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</si>
  <si>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</si>
  <si>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</si>
  <si>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</si>
  <si>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</si>
  <si>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</si>
  <si>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</si>
  <si>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</si>
  <si>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</si>
  <si>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</si>
  <si>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</si>
  <si>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</si>
  <si>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</si>
  <si>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</si>
  <si>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</si>
  <si>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</si>
  <si>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</si>
  <si>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</si>
  <si>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</si>
  <si>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</si>
  <si>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</si>
  <si>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</si>
  <si>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</si>
  <si>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</si>
  <si>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</si>
  <si>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</si>
  <si>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</si>
  <si>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</si>
  <si>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</si>
  <si>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</si>
  <si>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</si>
  <si>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</si>
  <si>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</si>
  <si>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</si>
  <si>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</si>
  <si>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</si>
  <si>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</si>
  <si>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</si>
  <si>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</si>
  <si>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</si>
  <si>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</si>
  <si>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</si>
  <si>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</si>
  <si>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</si>
  <si>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</si>
  <si>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</si>
  <si>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</si>
  <si>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</si>
  <si>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</si>
  <si>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</si>
  <si>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</si>
  <si>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</si>
  <si>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</si>
  <si>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</si>
  <si>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</si>
  <si>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</si>
  <si>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</si>
  <si>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</si>
  <si>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</si>
  <si>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</si>
  <si>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</si>
  <si>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</si>
  <si>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</si>
  <si>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</si>
  <si>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</si>
  <si>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</si>
  <si>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</si>
  <si>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</si>
  <si>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</si>
  <si>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</si>
  <si>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</si>
  <si>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</si>
  <si>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</si>
  <si>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</si>
  <si>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</si>
  <si>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</si>
  <si>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</si>
  <si>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</si>
  <si>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</si>
  <si>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</si>
  <si>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</si>
  <si>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</si>
  <si>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</si>
  <si>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</si>
  <si>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</si>
  <si>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</si>
  <si>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</si>
  <si>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</si>
  <si>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</si>
  <si>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</si>
  <si>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</si>
  <si>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</si>
  <si>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</si>
  <si>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</si>
  <si>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</si>
  <si>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</si>
  <si>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</si>
  <si>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</si>
  <si>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</si>
  <si>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</si>
  <si>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</si>
  <si>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</si>
  <si>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</si>
  <si>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</si>
  <si>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</si>
  <si>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</si>
  <si>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</si>
  <si>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</si>
  <si>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</si>
  <si>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</si>
  <si>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</si>
  <si>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</si>
  <si>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</si>
  <si>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</si>
  <si>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</si>
  <si>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</si>
  <si>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</si>
  <si>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</si>
  <si>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</si>
  <si>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</si>
  <si>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</si>
  <si>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</si>
  <si>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</si>
  <si>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</si>
  <si>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</si>
  <si>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</si>
  <si>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</si>
  <si>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</si>
  <si>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</si>
  <si>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</si>
  <si>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</si>
  <si>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</si>
  <si>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</si>
  <si>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</si>
  <si>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</si>
  <si>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</si>
  <si>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</si>
  <si>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</si>
  <si>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</si>
  <si>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</si>
  <si>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</si>
  <si>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</si>
  <si>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</si>
  <si>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</si>
  <si>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</si>
  <si>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</si>
  <si>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</si>
  <si>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</si>
  <si>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</si>
  <si>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</si>
  <si>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</si>
  <si>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</si>
  <si>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</si>
  <si>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</si>
  <si>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</si>
  <si>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</si>
  <si>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</si>
  <si>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</si>
  <si>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</si>
  <si>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</si>
  <si>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</si>
  <si>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</si>
  <si>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</si>
  <si>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</si>
  <si>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</si>
  <si>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</si>
  <si>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</si>
  <si>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</si>
  <si>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</si>
  <si>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</si>
  <si>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</si>
  <si>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</si>
  <si>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</si>
  <si>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</si>
  <si>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</si>
  <si>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</si>
  <si>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</si>
  <si>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</si>
  <si>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</si>
  <si>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</si>
  <si>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</si>
  <si>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</si>
  <si>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</si>
  <si>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</si>
  <si>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</si>
  <si>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</si>
  <si>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</si>
  <si>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</si>
  <si>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</si>
  <si>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</si>
  <si>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</si>
  <si>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</si>
  <si>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</si>
  <si>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</si>
  <si>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</si>
  <si>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</si>
  <si>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</si>
  <si>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</si>
  <si>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</si>
  <si>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</si>
  <si>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</si>
  <si>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</si>
  <si>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</si>
  <si>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</si>
  <si>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</si>
  <si>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</si>
  <si>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</si>
  <si>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</si>
  <si>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</si>
  <si>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</si>
  <si>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</si>
  <si>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</si>
  <si>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</si>
  <si>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</si>
  <si>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</si>
  <si>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</si>
  <si>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</si>
  <si>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</si>
  <si>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</si>
  <si>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</si>
  <si>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</si>
  <si>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</si>
  <si>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</si>
  <si>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</si>
  <si>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</si>
  <si>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</si>
  <si>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</si>
  <si>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</si>
  <si>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</si>
  <si>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</si>
  <si>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</si>
  <si>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</si>
  <si>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</si>
  <si>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</si>
  <si>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</si>
  <si>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</si>
  <si>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</si>
  <si>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</si>
  <si>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</si>
  <si>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</si>
  <si>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</si>
  <si>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</si>
  <si>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</si>
  <si>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</si>
  <si>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</si>
  <si>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</si>
  <si>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</si>
  <si>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</si>
  <si>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</si>
  <si>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</si>
  <si>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</si>
  <si>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</si>
  <si>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</si>
  <si>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</si>
  <si>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</si>
  <si>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</si>
  <si>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</si>
  <si>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</si>
  <si>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</si>
  <si>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</si>
  <si>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</si>
  <si>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</si>
  <si>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</si>
  <si>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</si>
  <si>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</si>
  <si>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</si>
  <si>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</si>
  <si>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</si>
  <si>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</si>
  <si>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</si>
  <si>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</si>
  <si>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</si>
  <si>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</si>
  <si>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</si>
  <si>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</si>
  <si>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</si>
  <si>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</si>
  <si>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</si>
  <si>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</si>
  <si>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</si>
  <si>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</si>
  <si>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</si>
  <si>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</si>
  <si>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</si>
  <si>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</si>
  <si>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</si>
  <si>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</si>
  <si>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</si>
  <si>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</si>
  <si>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</si>
  <si>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</si>
  <si>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</si>
  <si>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</si>
  <si>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</si>
  <si>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</si>
  <si>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</si>
  <si>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</si>
  <si>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</si>
  <si>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</si>
  <si>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</si>
  <si>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</si>
  <si>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</si>
  <si>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</si>
  <si>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</si>
  <si>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</si>
  <si>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</si>
  <si>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</si>
  <si>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</si>
  <si>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</si>
  <si>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</si>
  <si>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</si>
  <si>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</si>
  <si>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</si>
  <si>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</si>
  <si>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</si>
  <si>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</si>
  <si>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</si>
  <si>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</si>
  <si>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</si>
  <si>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</si>
  <si>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</si>
  <si>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</si>
  <si>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</si>
  <si>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</si>
  <si>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</si>
  <si>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</si>
  <si>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</si>
  <si>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</si>
  <si>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</si>
  <si>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</si>
  <si>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</si>
  <si>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</si>
  <si>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</si>
  <si>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</si>
  <si>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</si>
  <si>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</si>
  <si>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</si>
  <si>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</si>
  <si>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</si>
  <si>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</si>
  <si>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</si>
  <si>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</si>
  <si>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</si>
  <si>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</si>
  <si>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</si>
  <si>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</si>
  <si>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</si>
  <si>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</si>
  <si>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</si>
  <si>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</si>
  <si>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</si>
  <si>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</si>
  <si>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</si>
  <si>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</si>
  <si>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</si>
  <si>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</si>
  <si>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</si>
  <si>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</si>
  <si>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</si>
  <si>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</si>
  <si>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</si>
  <si>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</si>
  <si>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</si>
  <si>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</si>
  <si>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</si>
  <si>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</si>
  <si>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</si>
  <si>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</si>
  <si>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</si>
  <si>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</si>
  <si>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</si>
  <si>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</si>
  <si>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</si>
  <si>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</si>
  <si>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</si>
  <si>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</si>
  <si>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</si>
  <si>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</si>
  <si>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</si>
  <si>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</si>
  <si>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</si>
  <si>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</si>
  <si>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</si>
  <si>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</si>
  <si>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</si>
  <si>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</si>
  <si>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</si>
  <si>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</si>
  <si>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</si>
  <si>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</si>
  <si>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</si>
  <si>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</si>
  <si>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</si>
  <si>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</si>
  <si>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</si>
  <si>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</si>
  <si>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</si>
  <si>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</si>
  <si>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</si>
  <si>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</si>
  <si>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</si>
  <si>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</si>
  <si>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</si>
  <si>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</si>
  <si>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</si>
  <si>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</si>
  <si>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</si>
  <si>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</si>
  <si>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</si>
  <si>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</si>
  <si>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</si>
  <si>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</si>
  <si>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</si>
  <si>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</si>
  <si>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</si>
  <si>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</si>
  <si>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</si>
  <si>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</si>
  <si>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</si>
  <si>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</si>
  <si>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</si>
  <si>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</si>
  <si>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</si>
  <si>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</si>
  <si>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</si>
  <si>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</si>
  <si>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</si>
  <si>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</si>
  <si>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</si>
  <si>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</si>
  <si>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</si>
  <si>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</si>
  <si>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</si>
  <si>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</si>
  <si>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</si>
  <si>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</si>
  <si>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</si>
  <si>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</si>
  <si>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</si>
  <si>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</si>
  <si>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</si>
  <si>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</si>
  <si>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</si>
  <si>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</si>
  <si>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</si>
  <si>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</si>
  <si>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</si>
  <si>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</si>
  <si>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</si>
  <si>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</si>
  <si>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</si>
  <si>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</si>
  <si>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</si>
  <si>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</si>
  <si>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</si>
  <si>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</si>
  <si>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</si>
  <si>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</si>
  <si>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</si>
  <si>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</si>
  <si>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</si>
  <si>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</si>
  <si>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</si>
  <si>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</si>
  <si>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</si>
  <si>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</si>
  <si>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</si>
  <si>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</si>
  <si>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</si>
  <si>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</si>
  <si>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</si>
  <si>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</si>
  <si>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</si>
  <si>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</si>
  <si>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</si>
  <si>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</si>
  <si>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</si>
  <si>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</si>
  <si>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</si>
  <si>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</si>
  <si>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</si>
  <si>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</si>
  <si>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</si>
  <si>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</si>
  <si>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</si>
  <si>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</si>
  <si>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</si>
  <si>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</si>
  <si>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</si>
  <si>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</si>
  <si>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</si>
  <si>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</si>
  <si>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</si>
  <si>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</si>
  <si>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</si>
  <si>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</si>
  <si>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</si>
  <si>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</si>
  <si>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</si>
  <si>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</si>
  <si>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</si>
  <si>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</si>
  <si>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</si>
  <si>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</si>
  <si>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</si>
  <si>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</si>
  <si>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</si>
  <si>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</si>
  <si>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</si>
  <si>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</si>
  <si>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</si>
  <si>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</si>
  <si>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</si>
  <si>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</si>
  <si>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</si>
  <si>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</si>
  <si>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</si>
  <si>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</si>
  <si>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</si>
  <si>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</si>
  <si>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</si>
  <si>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</si>
  <si>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</si>
  <si>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</si>
  <si>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</si>
  <si>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</si>
  <si>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</si>
  <si>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</si>
  <si>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</si>
  <si>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</si>
  <si>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</si>
  <si>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</si>
  <si>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</si>
  <si>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</si>
  <si>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</si>
  <si>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</si>
  <si>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</si>
  <si>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</si>
  <si>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</si>
  <si>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</si>
  <si>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</si>
  <si>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</si>
  <si>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</si>
  <si>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</si>
  <si>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</si>
  <si>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</si>
  <si>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</si>
  <si>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</si>
  <si>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</si>
  <si>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</si>
  <si>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</si>
  <si>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</si>
  <si>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</si>
  <si>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</si>
  <si>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</si>
  <si>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</si>
  <si>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</si>
  <si>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</si>
  <si>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</si>
  <si>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</si>
  <si>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</si>
  <si>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</si>
  <si>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</si>
  <si>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</si>
  <si>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</si>
  <si>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</si>
  <si>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</si>
  <si>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</si>
  <si>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</si>
  <si>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</si>
  <si>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</si>
  <si>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</si>
  <si>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</si>
  <si>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</si>
  <si>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</si>
  <si>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</si>
  <si>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</si>
  <si>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</si>
  <si>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</si>
  <si>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</si>
  <si>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</si>
  <si>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</si>
  <si>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</si>
  <si>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</si>
  <si>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</si>
  <si>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</si>
  <si>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</si>
  <si>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</si>
  <si>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</si>
  <si>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</si>
  <si>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</si>
  <si>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</si>
  <si>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</si>
  <si>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</si>
  <si>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</si>
  <si>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</si>
  <si>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</si>
  <si>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</si>
  <si>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</si>
  <si>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</si>
  <si>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</si>
  <si>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</si>
  <si>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</si>
  <si>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</si>
  <si>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</si>
  <si>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</si>
  <si>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</si>
  <si>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</si>
  <si>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</si>
  <si>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</si>
  <si>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</si>
  <si>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</si>
  <si>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</si>
  <si>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</si>
  <si>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</si>
  <si>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</si>
  <si>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</si>
  <si>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</si>
  <si>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</si>
  <si>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</si>
  <si>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</si>
  <si>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</si>
  <si>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</si>
  <si>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</si>
  <si>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</si>
  <si>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</si>
  <si>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</si>
  <si>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</si>
  <si>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</si>
  <si>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</si>
  <si>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</si>
  <si>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</si>
  <si>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</si>
  <si>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</si>
  <si>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</si>
  <si>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</si>
  <si>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</si>
  <si>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</si>
  <si>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</si>
  <si>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</si>
  <si>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</si>
  <si>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</si>
  <si>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</si>
  <si>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</si>
  <si>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</si>
  <si>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</si>
  <si>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</si>
  <si>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</si>
  <si>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</si>
  <si>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</si>
  <si>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</si>
  <si>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</si>
  <si>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</si>
  <si>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</si>
  <si>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</si>
  <si>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</si>
  <si>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</si>
  <si>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</si>
  <si>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</si>
  <si>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</si>
  <si>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</si>
  <si>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</si>
  <si>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</si>
  <si>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</si>
  <si>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</si>
  <si>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</si>
  <si>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</si>
  <si>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</si>
  <si>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</si>
  <si>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</si>
  <si>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</si>
  <si>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</si>
  <si>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</si>
  <si>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</si>
  <si>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</si>
  <si>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</si>
  <si>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</si>
  <si>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</si>
  <si>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</si>
  <si>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</si>
  <si>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</si>
  <si>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</si>
  <si>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</si>
  <si>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</si>
  <si>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</si>
  <si>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</si>
  <si>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</si>
  <si>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</si>
  <si>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</si>
  <si>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</si>
  <si>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</si>
  <si>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</si>
  <si>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</si>
  <si>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</si>
  <si>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</si>
  <si>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</si>
  <si>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</si>
  <si>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</si>
  <si>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</si>
  <si>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</si>
  <si>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</si>
  <si>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</si>
  <si>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</si>
  <si>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</si>
  <si>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</si>
  <si>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</si>
  <si>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</si>
  <si>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</si>
  <si>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</si>
  <si>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</si>
  <si>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</si>
  <si>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</si>
  <si>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</si>
  <si>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</si>
  <si>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</si>
  <si>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</si>
  <si>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</si>
  <si>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</si>
  <si>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</si>
  <si>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</si>
  <si>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</si>
  <si>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</si>
  <si>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</si>
  <si>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</si>
  <si>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</si>
  <si>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</si>
  <si>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</si>
  <si>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</si>
  <si>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</si>
  <si>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</si>
  <si>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</si>
  <si>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</si>
  <si>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</si>
  <si>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</si>
  <si>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</si>
  <si>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</si>
  <si>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</si>
  <si>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</si>
  <si>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</si>
  <si>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</si>
  <si>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</si>
  <si>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</si>
  <si>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</si>
  <si>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</si>
  <si>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</si>
  <si>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</si>
  <si>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</si>
  <si>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</si>
  <si>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</si>
  <si>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</si>
  <si>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</si>
  <si>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</si>
  <si>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</si>
  <si>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</si>
  <si>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</si>
  <si>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</si>
  <si>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</si>
  <si>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</si>
  <si>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</si>
  <si>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</si>
  <si>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</si>
  <si>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</si>
  <si>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</si>
  <si>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</si>
  <si>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</si>
  <si>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</si>
  <si>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</si>
  <si>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</si>
  <si>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</si>
  <si>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</si>
  <si>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</si>
  <si>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</si>
  <si>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</si>
  <si>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</si>
  <si>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</si>
  <si>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</si>
  <si>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</si>
  <si>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</si>
  <si>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</si>
  <si>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</si>
  <si>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</si>
  <si>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</si>
  <si>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</si>
  <si>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</si>
  <si>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</si>
  <si>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</si>
  <si>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</si>
  <si>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</si>
  <si>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</si>
  <si>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</si>
  <si>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</si>
  <si>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</si>
  <si>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</si>
  <si>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</si>
  <si>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</si>
  <si>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</si>
  <si>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</si>
  <si>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</si>
  <si>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</si>
  <si>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</si>
  <si>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</si>
  <si>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</si>
  <si>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</si>
  <si>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</si>
  <si>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</si>
  <si>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</si>
  <si>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</si>
  <si>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</si>
  <si>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</si>
  <si>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</si>
  <si>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</si>
  <si>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</si>
  <si>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</si>
  <si>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</si>
  <si>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</si>
  <si>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</si>
  <si>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</si>
  <si>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</si>
  <si>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</si>
  <si>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</si>
  <si>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</si>
  <si>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</si>
  <si>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</si>
  <si>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</si>
  <si>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</si>
  <si>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</si>
  <si>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</si>
  <si>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</si>
  <si>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</si>
  <si>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</si>
  <si>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</si>
  <si>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</si>
  <si>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</si>
  <si>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</si>
  <si>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</si>
  <si>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</si>
  <si>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</si>
  <si>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</si>
  <si>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</si>
  <si>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</si>
  <si>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</si>
  <si>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</si>
  <si>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</si>
  <si>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</si>
  <si>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</si>
  <si>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</si>
  <si>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</si>
  <si>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</si>
  <si>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</si>
  <si>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</si>
  <si>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</si>
  <si>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</si>
  <si>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</si>
  <si>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</si>
  <si>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</si>
  <si>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</si>
  <si>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</si>
  <si>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</si>
  <si>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</si>
  <si>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</si>
  <si>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</si>
  <si>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</si>
  <si>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</si>
  <si>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</si>
  <si>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</si>
  <si>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</si>
  <si>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</si>
  <si>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</si>
  <si>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</si>
  <si>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</si>
  <si>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</si>
  <si>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</si>
  <si>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</si>
  <si>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</si>
  <si>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</si>
  <si>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</si>
  <si>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</si>
  <si>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</si>
  <si>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</si>
  <si>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</si>
  <si>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</si>
  <si>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</si>
  <si>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</si>
  <si>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</si>
  <si>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</si>
  <si>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</si>
  <si>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</si>
  <si>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</si>
  <si>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</si>
  <si>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</si>
  <si>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</si>
  <si>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</si>
  <si>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</si>
  <si>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</si>
  <si>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</si>
  <si>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</si>
  <si>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</si>
  <si>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</si>
  <si>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</si>
  <si>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</si>
  <si>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</si>
  <si>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</si>
  <si>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</si>
  <si>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</si>
  <si>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</si>
  <si>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</si>
  <si>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</si>
  <si>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</si>
  <si>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</si>
  <si>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</si>
  <si>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</si>
  <si>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</si>
  <si>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</si>
  <si>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</si>
  <si>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</si>
  <si>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</si>
  <si>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</si>
  <si>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</si>
  <si>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</si>
  <si>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</si>
  <si>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</si>
  <si>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</si>
  <si>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</si>
  <si>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</si>
  <si>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</si>
  <si>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</si>
  <si>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</si>
  <si>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</si>
  <si>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</si>
  <si>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</si>
  <si>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</si>
  <si>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</si>
  <si>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</si>
  <si>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</si>
  <si>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</si>
  <si>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</si>
  <si>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</si>
  <si>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</si>
  <si>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</si>
  <si>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</si>
  <si>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</si>
  <si>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</si>
  <si>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</si>
  <si>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</si>
  <si>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</si>
  <si>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</si>
  <si>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</si>
  <si>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</si>
  <si>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</si>
  <si>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</si>
  <si>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</si>
  <si>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</si>
  <si>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</si>
  <si>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</si>
  <si>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</si>
  <si>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</si>
  <si>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</si>
  <si>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</si>
  <si>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</si>
  <si>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</si>
  <si>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</si>
  <si>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</si>
  <si>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</si>
  <si>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</si>
  <si>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</si>
  <si>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</si>
  <si>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</si>
  <si>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</si>
  <si>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</si>
  <si>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</si>
  <si>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</si>
  <si>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</si>
  <si>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</si>
  <si>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</si>
  <si>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</si>
  <si>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</si>
  <si>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</si>
  <si>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</si>
  <si>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</si>
  <si>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</si>
  <si>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</si>
  <si>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</si>
  <si>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</si>
  <si>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</si>
  <si>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</si>
  <si>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</si>
  <si>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</si>
  <si>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</si>
  <si>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</si>
  <si>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</si>
  <si>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</si>
  <si>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</si>
  <si>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</si>
  <si>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</si>
  <si>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</si>
  <si>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</si>
  <si>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</si>
  <si>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</si>
  <si>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</si>
  <si>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</si>
  <si>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</si>
  <si>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</si>
  <si>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</si>
  <si>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</si>
  <si>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</si>
  <si>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</si>
  <si>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</si>
  <si>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</si>
  <si>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</si>
  <si>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</si>
  <si>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</si>
  <si>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</si>
  <si>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</si>
  <si>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</si>
  <si>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</si>
  <si>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</si>
  <si>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</si>
  <si>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</si>
  <si>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</si>
  <si>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</si>
  <si>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</si>
  <si>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</si>
  <si>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</si>
  <si>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</si>
  <si>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</si>
  <si>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</si>
  <si>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</si>
  <si>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</si>
  <si>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</si>
  <si>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</si>
  <si>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</si>
  <si>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</si>
  <si>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</si>
  <si>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</si>
  <si>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</si>
  <si>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</si>
  <si>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</si>
  <si>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</si>
  <si>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</si>
  <si>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</si>
  <si>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</si>
  <si>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</si>
  <si>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</si>
  <si>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</si>
  <si>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</si>
  <si>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</si>
  <si>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</si>
  <si>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</si>
  <si>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</si>
  <si>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</si>
  <si>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</si>
  <si>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</si>
  <si>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</si>
  <si>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</si>
  <si>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</si>
  <si>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</si>
  <si>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</si>
  <si>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</si>
  <si>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</si>
  <si>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</si>
  <si>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</si>
  <si>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</si>
  <si>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</si>
  <si>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</si>
  <si>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</si>
  <si>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</si>
  <si>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</si>
  <si>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</si>
  <si>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</si>
  <si>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</si>
  <si>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</si>
  <si>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</si>
  <si>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</si>
  <si>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</si>
  <si>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</si>
  <si>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</si>
  <si>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</si>
  <si>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</si>
  <si>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</si>
  <si>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</si>
  <si>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</si>
  <si>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</si>
  <si>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</si>
  <si>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</si>
  <si>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</si>
  <si>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</si>
  <si>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</si>
  <si>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</si>
  <si>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</si>
  <si>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</si>
  <si>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</si>
  <si>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</si>
  <si>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</si>
  <si>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</si>
  <si>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</si>
  <si>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</si>
  <si>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</si>
  <si>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</si>
  <si>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</si>
  <si>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</si>
  <si>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</si>
  <si>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</si>
  <si>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</si>
  <si>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</si>
  <si>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</si>
  <si>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</si>
  <si>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</si>
  <si>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</si>
  <si>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</si>
  <si>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</si>
  <si>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</si>
  <si>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</si>
  <si>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</si>
  <si>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</si>
  <si>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</si>
  <si>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</si>
  <si>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</si>
  <si>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</si>
  <si>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</si>
  <si>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</si>
  <si>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</si>
  <si>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</si>
  <si>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</si>
  <si>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</si>
  <si>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</si>
  <si>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</si>
  <si>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</si>
  <si>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</si>
  <si>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</si>
  <si>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</si>
  <si>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</si>
  <si>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</si>
  <si>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</si>
  <si>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</si>
  <si>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</si>
  <si>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</si>
  <si>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</si>
  <si>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</si>
  <si>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</si>
  <si>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</si>
  <si>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</si>
  <si>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</si>
  <si>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</si>
  <si>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</si>
  <si>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</si>
  <si>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</si>
  <si>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</si>
  <si>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</si>
  <si>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</si>
  <si>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</si>
  <si>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</si>
  <si>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</si>
  <si>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</si>
  <si>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</si>
  <si>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</si>
  <si>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</si>
  <si>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</si>
  <si>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</si>
  <si>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</si>
  <si>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</si>
  <si>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</si>
  <si>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</si>
  <si>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</si>
  <si>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</si>
  <si>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</si>
  <si>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</si>
  <si>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</si>
  <si>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</si>
  <si>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</si>
  <si>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</si>
  <si>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</si>
  <si>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</si>
  <si>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</si>
  <si>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</si>
  <si>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</si>
  <si>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</si>
  <si>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</si>
  <si>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</si>
  <si>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</si>
  <si>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</si>
  <si>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</si>
  <si>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</si>
  <si>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</si>
  <si>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</si>
  <si>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</si>
  <si>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</si>
  <si>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</si>
  <si>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</si>
  <si>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</si>
  <si>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</si>
  <si>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</si>
  <si>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</si>
  <si>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</si>
  <si>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</si>
  <si>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</si>
  <si>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</si>
  <si>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</si>
  <si>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</si>
  <si>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</si>
  <si>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</si>
  <si>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</si>
  <si>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</si>
  <si>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</si>
  <si>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</si>
  <si>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</si>
  <si>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</si>
  <si>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</si>
  <si>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</si>
  <si>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</si>
  <si>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</si>
  <si>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</si>
  <si>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</si>
  <si>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</si>
  <si>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</si>
  <si>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</si>
  <si>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</si>
  <si>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</si>
  <si>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</si>
  <si>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</si>
  <si>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</si>
  <si>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</si>
  <si>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</si>
  <si>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</si>
  <si>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</si>
  <si>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</si>
  <si>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</si>
  <si>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</si>
  <si>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</si>
  <si>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</si>
  <si>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</si>
  <si>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</si>
  <si>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</si>
  <si>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</si>
  <si>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</si>
  <si>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</si>
  <si>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</si>
  <si>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</si>
  <si>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</si>
  <si>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</si>
  <si>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</si>
  <si>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</si>
  <si>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</si>
  <si>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</si>
  <si>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</si>
  <si>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</si>
  <si>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</si>
  <si>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</si>
  <si>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</si>
  <si>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</si>
  <si>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</si>
  <si>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</si>
  <si>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</si>
  <si>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</si>
  <si>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</si>
  <si>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</si>
  <si>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</si>
  <si>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</si>
  <si>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</si>
  <si>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</si>
  <si>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</si>
  <si>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</si>
  <si>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</si>
  <si>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</si>
  <si>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</si>
  <si>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</si>
  <si>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</si>
  <si>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</si>
  <si>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</si>
  <si>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</si>
  <si>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</si>
  <si>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</si>
  <si>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</si>
  <si>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</si>
  <si>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</si>
  <si>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</si>
  <si>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</si>
  <si>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</si>
  <si>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</si>
  <si>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</si>
  <si>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</si>
  <si>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</si>
  <si>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</si>
  <si>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</si>
  <si>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</si>
  <si>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</si>
  <si>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</si>
  <si>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</si>
  <si>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</si>
  <si>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</si>
  <si>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</si>
  <si>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</si>
  <si>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</si>
  <si>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</si>
  <si>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</si>
  <si>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</si>
  <si>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</si>
  <si>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</si>
  <si>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</si>
  <si>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</si>
  <si>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</si>
  <si>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</si>
  <si>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</si>
  <si>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</si>
  <si>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</si>
  <si>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</si>
  <si>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</si>
  <si>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</si>
  <si>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</si>
  <si>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</si>
  <si>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</si>
  <si>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</si>
  <si>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</si>
  <si>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</si>
  <si>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</si>
  <si>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</si>
  <si>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</si>
  <si>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</si>
  <si>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</si>
  <si>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</si>
  <si>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</si>
  <si>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</si>
  <si>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</si>
  <si>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</si>
  <si>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</si>
  <si>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</si>
  <si>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</si>
  <si>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</si>
  <si>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</si>
  <si>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</si>
  <si>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</si>
  <si>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</si>
  <si>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</si>
  <si>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</si>
  <si>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</si>
  <si>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</si>
  <si>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</si>
  <si>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</si>
  <si>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</si>
  <si>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</si>
  <si>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</si>
  <si>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</si>
  <si>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</si>
  <si>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</si>
  <si>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</si>
  <si>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</si>
  <si>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</si>
  <si>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</si>
  <si>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</si>
  <si>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</si>
  <si>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</si>
  <si>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</si>
  <si>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</si>
  <si>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</si>
  <si>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</si>
  <si>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</si>
  <si>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</si>
  <si>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</si>
  <si>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</si>
  <si>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</si>
  <si>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</si>
  <si>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</si>
  <si>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</si>
  <si>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</si>
  <si>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</si>
  <si>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</si>
  <si>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</si>
  <si>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</si>
  <si>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</si>
  <si>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</si>
  <si>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</si>
  <si>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</si>
  <si>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</si>
  <si>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</si>
  <si>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</si>
  <si>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</si>
  <si>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</si>
  <si>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</si>
  <si>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</si>
  <si>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</si>
  <si>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</si>
  <si>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</si>
  <si>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</si>
  <si>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</si>
  <si>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</si>
  <si>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</si>
  <si>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</si>
  <si>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</si>
  <si>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</si>
  <si>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</si>
  <si>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</si>
  <si>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</si>
  <si>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</si>
  <si>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</si>
  <si>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</si>
  <si>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</si>
  <si>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</si>
  <si>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</si>
  <si>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</si>
  <si>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</si>
  <si>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</si>
  <si>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</si>
  <si>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</si>
  <si>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</si>
  <si>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</si>
  <si>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</si>
  <si>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</si>
  <si>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</si>
  <si>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</si>
  <si>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</si>
  <si>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</si>
  <si>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</si>
  <si>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</si>
  <si>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</si>
  <si>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</si>
  <si>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</si>
  <si>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</si>
  <si>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</si>
  <si>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</si>
  <si>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</si>
  <si>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</si>
  <si>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</si>
  <si>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</si>
  <si>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</si>
  <si>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</si>
  <si>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</si>
  <si>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</si>
  <si>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</si>
  <si>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</si>
  <si>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</si>
  <si>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</si>
  <si>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</si>
  <si>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</si>
  <si>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</si>
  <si>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</si>
  <si>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</si>
  <si>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</si>
  <si>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</si>
  <si>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</si>
  <si>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</si>
  <si>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</si>
  <si>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</si>
  <si>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</si>
  <si>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</si>
  <si>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</si>
  <si>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</si>
  <si>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</si>
  <si>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</si>
  <si>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</si>
  <si>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</si>
  <si>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</si>
  <si>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</si>
  <si>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</si>
  <si>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</si>
  <si>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</si>
  <si>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</si>
  <si>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</si>
  <si>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</si>
  <si>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</si>
  <si>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</si>
  <si>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</si>
  <si>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</si>
  <si>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</si>
  <si>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</si>
  <si>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</si>
  <si>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</si>
  <si>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</si>
  <si>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</si>
  <si>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</si>
  <si>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</si>
  <si>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</si>
  <si>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</si>
  <si>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</si>
  <si>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</si>
  <si>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</si>
  <si>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</si>
  <si>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</si>
  <si>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</si>
  <si>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</si>
  <si>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</si>
  <si>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</si>
  <si>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</si>
  <si>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</si>
  <si>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</si>
  <si>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</si>
  <si>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</si>
  <si>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</si>
  <si>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</si>
  <si>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</si>
  <si>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</si>
  <si>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</si>
  <si>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</si>
  <si>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</si>
  <si>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</si>
  <si>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</si>
  <si>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</si>
  <si>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</si>
  <si>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</si>
  <si>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</si>
  <si>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</si>
  <si>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</si>
  <si>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</si>
  <si>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</si>
  <si>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</si>
  <si>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</si>
  <si>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</si>
  <si>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</si>
  <si>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</si>
  <si>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</si>
  <si>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</si>
  <si>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</si>
  <si>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</si>
  <si>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</si>
  <si>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</si>
  <si>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</si>
  <si>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</si>
  <si>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</si>
  <si>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</si>
  <si>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</si>
  <si>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</si>
  <si>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</si>
  <si>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</si>
  <si>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</si>
  <si>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</si>
  <si>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</si>
  <si>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</si>
  <si>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</si>
  <si>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</si>
  <si>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</si>
  <si>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</si>
  <si>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</si>
  <si>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</si>
  <si>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</si>
  <si>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</si>
  <si>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</si>
  <si>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</si>
  <si>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</si>
  <si>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</si>
  <si>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</si>
  <si>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</si>
  <si>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</si>
  <si>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</si>
  <si>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</si>
  <si>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</si>
  <si>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</si>
  <si>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</si>
  <si>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</si>
  <si>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</si>
  <si>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</si>
  <si>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</si>
  <si>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</si>
  <si>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</si>
  <si>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</si>
  <si>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</si>
  <si>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</si>
  <si>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</si>
  <si>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</si>
  <si>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</si>
  <si>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</si>
  <si>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</si>
  <si>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</si>
  <si>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</si>
  <si>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</si>
  <si>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</si>
  <si>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</si>
  <si>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</si>
  <si>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</si>
  <si>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</si>
  <si>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</si>
  <si>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</si>
  <si>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</si>
  <si>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</si>
  <si>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</si>
  <si>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</si>
  <si>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</si>
  <si>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</si>
  <si>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</si>
  <si>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</si>
  <si>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</si>
  <si>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</si>
  <si>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</si>
  <si>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</si>
  <si>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</si>
  <si>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</si>
  <si>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</si>
  <si>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</si>
  <si>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</si>
  <si>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</si>
  <si>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</si>
  <si>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</si>
  <si>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</si>
  <si>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</si>
  <si>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</si>
  <si>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</si>
  <si>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</si>
  <si>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</si>
  <si>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</si>
  <si>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</si>
  <si>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</si>
  <si>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</si>
  <si>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</si>
  <si>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</si>
  <si>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</si>
  <si>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</si>
  <si>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</si>
  <si>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</si>
  <si>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</si>
  <si>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</si>
  <si>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</si>
  <si>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</si>
  <si>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</si>
  <si>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</si>
  <si>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</si>
  <si>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</si>
  <si>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</si>
  <si>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</si>
  <si>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</si>
  <si>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</si>
  <si>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</si>
  <si>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</si>
  <si>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</si>
  <si>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</si>
  <si>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</si>
  <si>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</si>
  <si>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</si>
  <si>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</si>
  <si>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</si>
  <si>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</si>
  <si>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</si>
  <si>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</si>
  <si>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</si>
  <si>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</si>
  <si>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</si>
  <si>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</si>
  <si>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</si>
  <si>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</si>
  <si>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</si>
  <si>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</si>
  <si>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</si>
  <si>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</si>
  <si>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</si>
  <si>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</si>
  <si>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</si>
  <si>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</si>
  <si>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</si>
  <si>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</si>
  <si>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</si>
  <si>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</si>
  <si>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</si>
  <si>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</si>
  <si>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</si>
  <si>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</si>
  <si>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</si>
  <si>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</si>
  <si>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</si>
  <si>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</si>
  <si>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</si>
  <si>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</si>
  <si>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</si>
  <si>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</si>
  <si>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</si>
  <si>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</si>
  <si>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</si>
  <si>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</si>
  <si>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</si>
  <si>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</si>
  <si>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</si>
  <si>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</si>
  <si>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</si>
  <si>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</si>
  <si>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</si>
  <si>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</si>
  <si>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</si>
  <si>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</si>
  <si>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</si>
  <si>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</si>
  <si>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</si>
  <si>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</si>
  <si>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</si>
  <si>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</si>
  <si>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</si>
  <si>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</si>
  <si>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</si>
  <si>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</si>
  <si>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</si>
  <si>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</si>
  <si>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</si>
  <si>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</si>
  <si>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</si>
  <si>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</si>
  <si>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</si>
  <si>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</si>
  <si>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</si>
  <si>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</si>
  <si>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</si>
  <si>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</si>
  <si>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</si>
  <si>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</si>
  <si>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</si>
  <si>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</si>
  <si>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</si>
  <si>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</si>
  <si>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</si>
  <si>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</si>
  <si>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</si>
  <si>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</si>
  <si>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</si>
  <si>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</si>
  <si>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</si>
  <si>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</si>
  <si>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</si>
  <si>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</si>
  <si>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</si>
  <si>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</si>
  <si>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</si>
  <si>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</si>
  <si>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</si>
  <si>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</si>
  <si>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</si>
  <si>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</si>
  <si>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</si>
  <si>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</si>
  <si>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</si>
  <si>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</si>
  <si>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</si>
  <si>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</si>
  <si>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</si>
  <si>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</si>
  <si>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</si>
  <si>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</si>
  <si>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</si>
  <si>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</si>
  <si>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</si>
  <si>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</si>
  <si>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</si>
  <si>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</si>
  <si>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</si>
  <si>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</si>
  <si>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</si>
  <si>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</si>
  <si>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</si>
  <si>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</si>
  <si>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</si>
  <si>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</si>
  <si>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</si>
  <si>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</si>
  <si>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</si>
  <si>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</si>
  <si>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</si>
  <si>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</si>
  <si>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</si>
  <si>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</si>
  <si>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</si>
  <si>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</si>
  <si>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</si>
  <si>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</si>
  <si>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</si>
  <si>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</si>
  <si>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</si>
  <si>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</si>
  <si>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</si>
  <si>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</si>
  <si>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</si>
  <si>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</si>
  <si>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</si>
  <si>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</si>
  <si>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</si>
  <si>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</si>
  <si>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</si>
  <si>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</si>
  <si>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</si>
  <si>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</si>
  <si>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</si>
  <si>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</si>
  <si>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</si>
  <si>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</si>
  <si>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</si>
  <si>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</si>
  <si>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</si>
  <si>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</si>
  <si>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</si>
  <si>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</si>
  <si>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</si>
  <si>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</si>
  <si>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</si>
  <si>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</si>
  <si>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</si>
  <si>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</si>
  <si>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</si>
  <si>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</si>
  <si>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</si>
  <si>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</si>
  <si>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</si>
  <si>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</si>
  <si>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</si>
  <si>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</si>
  <si>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</si>
  <si>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</si>
  <si>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</si>
  <si>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</si>
  <si>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</si>
  <si>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</si>
  <si>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</si>
  <si>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</si>
  <si>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</si>
  <si>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</si>
  <si>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</si>
  <si>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</si>
  <si>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</si>
  <si>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</si>
  <si>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</si>
  <si>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</si>
  <si>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</si>
  <si>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</si>
  <si>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</si>
  <si>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</si>
  <si>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</si>
  <si>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</si>
  <si>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</si>
  <si>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</si>
  <si>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</si>
  <si>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</si>
  <si>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</si>
  <si>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</si>
  <si>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</si>
  <si>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</si>
  <si>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</si>
  <si>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</si>
  <si>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</si>
  <si>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</si>
  <si>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</si>
  <si>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</si>
  <si>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</si>
  <si>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</si>
  <si>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</si>
  <si>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</si>
  <si>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</si>
  <si>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</si>
  <si>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</si>
  <si>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</si>
  <si>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</si>
  <si>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</si>
  <si>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</si>
  <si>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</si>
  <si>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</si>
  <si>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</si>
  <si>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</si>
  <si>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</si>
  <si>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</si>
  <si>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</si>
  <si>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</si>
  <si>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</si>
  <si>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</si>
  <si>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</si>
  <si>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</si>
  <si>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</si>
  <si>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</si>
  <si>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</si>
  <si>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</si>
  <si>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</si>
  <si>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</si>
  <si>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</si>
  <si>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</si>
  <si>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</si>
  <si>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</si>
  <si>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</si>
  <si>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</si>
  <si>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</si>
  <si>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</si>
  <si>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</si>
  <si>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</si>
  <si>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</si>
  <si>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</si>
  <si>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</si>
  <si>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</si>
  <si>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</si>
  <si>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</si>
  <si>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</si>
  <si>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</si>
  <si>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</si>
  <si>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</si>
  <si>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</si>
  <si>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</si>
  <si>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</si>
  <si>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</si>
  <si>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</si>
  <si>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</si>
  <si>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</si>
  <si>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</si>
  <si>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</si>
  <si>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</si>
  <si>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</si>
  <si>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</si>
  <si>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</si>
  <si>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</si>
  <si>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</si>
  <si>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</si>
  <si>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</si>
  <si>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</si>
  <si>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</si>
  <si>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</si>
  <si>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</si>
  <si>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</si>
  <si>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</si>
  <si>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</si>
  <si>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</si>
  <si>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</si>
  <si>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</si>
  <si>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</si>
  <si>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</si>
  <si>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</si>
  <si>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</si>
  <si>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</si>
  <si>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</si>
  <si>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</si>
  <si>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</si>
  <si>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</si>
  <si>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</si>
  <si>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</si>
  <si>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</si>
  <si>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</si>
  <si>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</si>
  <si>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</si>
  <si>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</si>
  <si>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</si>
  <si>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</si>
  <si>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</si>
  <si>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</si>
  <si>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</si>
  <si>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</si>
  <si>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</si>
  <si>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</si>
  <si>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</si>
  <si>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</si>
  <si>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</si>
  <si>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</si>
  <si>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</si>
  <si>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</si>
  <si>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</si>
  <si>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</si>
  <si>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</si>
  <si>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</si>
  <si>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</si>
  <si>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</si>
  <si>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</si>
  <si>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</si>
  <si>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</si>
  <si>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</si>
  <si>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</si>
  <si>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</si>
  <si>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</si>
  <si>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</si>
  <si>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</si>
  <si>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</si>
  <si>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</si>
  <si>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</si>
  <si>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</si>
  <si>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</si>
  <si>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</si>
  <si>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</si>
  <si>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</si>
  <si>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</si>
  <si>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</si>
  <si>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</si>
  <si>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</si>
  <si>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</si>
  <si>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</si>
  <si>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</si>
  <si>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</si>
  <si>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</si>
  <si>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</si>
  <si>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</si>
  <si>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</si>
  <si>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</si>
  <si>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</si>
  <si>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</si>
  <si>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</si>
  <si>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</si>
  <si>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</si>
  <si>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</si>
  <si>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</si>
  <si>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</si>
  <si>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</si>
  <si>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</si>
  <si>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</si>
  <si>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</si>
  <si>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</si>
  <si>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</si>
  <si>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</si>
  <si>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</si>
  <si>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</si>
  <si>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</si>
  <si>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</si>
  <si>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</si>
  <si>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</si>
  <si>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</si>
  <si>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</si>
  <si>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</si>
  <si>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</si>
  <si>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</si>
  <si>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</si>
  <si>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</si>
  <si>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</si>
  <si>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</si>
  <si>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</si>
  <si>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</si>
  <si>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</si>
  <si>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</si>
  <si>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</si>
  <si>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</si>
  <si>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</si>
  <si>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</si>
  <si>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</si>
  <si>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</si>
  <si>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</si>
  <si>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</si>
  <si>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</si>
  <si>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</si>
  <si>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</si>
  <si>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</si>
  <si>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</si>
  <si>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</si>
  <si>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</si>
  <si>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</si>
  <si>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</si>
  <si>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</si>
  <si>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</si>
  <si>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</si>
  <si>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</si>
  <si>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</si>
  <si>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</si>
  <si>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</si>
  <si>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</si>
  <si>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</si>
  <si>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</si>
  <si>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</si>
  <si>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</si>
  <si>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</si>
  <si>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</si>
  <si>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</si>
  <si>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</si>
  <si>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</si>
  <si>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</si>
  <si>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</si>
  <si>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</si>
  <si>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</si>
  <si>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</si>
  <si>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</si>
  <si>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</si>
  <si>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</si>
  <si>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</si>
  <si>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</si>
  <si>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</si>
  <si>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</si>
  <si>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</si>
  <si>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</si>
  <si>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</si>
  <si>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</si>
  <si>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</si>
  <si>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</si>
  <si>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</si>
  <si>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</si>
  <si>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</si>
  <si>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</si>
  <si>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</si>
  <si>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</si>
  <si>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</si>
  <si>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</si>
  <si>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</si>
  <si>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</si>
  <si>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</si>
  <si>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</si>
  <si>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</si>
  <si>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</si>
  <si>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</si>
  <si>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</si>
  <si>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</si>
  <si>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</si>
  <si>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</si>
  <si>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</si>
  <si>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</si>
  <si>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</si>
  <si>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</si>
  <si>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</si>
  <si>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</si>
  <si>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</si>
  <si>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</si>
  <si>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</si>
  <si>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</si>
  <si>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</si>
  <si>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</si>
  <si>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</si>
  <si>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</si>
  <si>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</si>
  <si>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</si>
  <si>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</si>
  <si>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</si>
  <si>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</si>
  <si>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</si>
  <si>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</si>
  <si>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</si>
  <si>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</si>
  <si>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</si>
  <si>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</si>
  <si>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</si>
  <si>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</si>
  <si>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</si>
  <si>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</si>
  <si>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</si>
  <si>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</si>
  <si>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</si>
  <si>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</si>
  <si>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</si>
  <si>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</si>
  <si>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</si>
  <si>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</si>
  <si>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</si>
  <si>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</si>
  <si>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</si>
  <si>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</si>
  <si>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</si>
  <si>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</si>
  <si>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</si>
  <si>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</si>
  <si>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</si>
  <si>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</si>
  <si>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</si>
  <si>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</si>
  <si>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</si>
  <si>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</si>
  <si>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</si>
  <si>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</si>
  <si>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</si>
  <si>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</si>
  <si>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</si>
  <si>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</si>
  <si>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</si>
  <si>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</si>
  <si>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</si>
  <si>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</si>
  <si>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</si>
  <si>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</si>
  <si>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</si>
  <si>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</si>
  <si>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</si>
  <si>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</si>
  <si>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</si>
  <si>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</si>
  <si>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</si>
  <si>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</si>
  <si>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</si>
  <si>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</si>
  <si>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</si>
  <si>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</si>
  <si>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</si>
  <si>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</si>
  <si>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</si>
  <si>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</si>
  <si>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</si>
  <si>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</si>
  <si>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</si>
  <si>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</si>
  <si>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</si>
  <si>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</si>
  <si>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</si>
  <si>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</si>
  <si>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</si>
  <si>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</si>
  <si>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</si>
  <si>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</si>
  <si>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</si>
  <si>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</si>
  <si>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</si>
  <si>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</si>
  <si>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</si>
  <si>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</si>
  <si>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</si>
  <si>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</si>
  <si>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</si>
  <si>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</si>
  <si>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</si>
  <si>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</si>
  <si>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</si>
  <si>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</si>
  <si>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</si>
  <si>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</si>
  <si>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</si>
  <si>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</si>
  <si>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</si>
  <si>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</si>
  <si>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</si>
  <si>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</si>
  <si>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</si>
  <si>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</si>
  <si>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</si>
  <si>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</si>
  <si>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</si>
  <si>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</si>
  <si>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</si>
  <si>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</si>
  <si>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</si>
  <si>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</si>
  <si>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</si>
  <si>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</si>
  <si>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</si>
  <si>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</si>
  <si>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</si>
  <si>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</si>
  <si>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</si>
  <si>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</si>
  <si>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</si>
  <si>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</si>
  <si>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</si>
  <si>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</si>
  <si>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</si>
  <si>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</si>
  <si>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</si>
  <si>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</si>
  <si>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</si>
  <si>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</si>
  <si>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</si>
  <si>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</si>
  <si>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</si>
  <si>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</si>
  <si>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</si>
  <si>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</si>
  <si>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</si>
  <si>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</si>
  <si>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</si>
  <si>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</si>
  <si>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</si>
  <si>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</si>
  <si>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</si>
  <si>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</si>
  <si>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</si>
  <si>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</si>
  <si>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</si>
  <si>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</si>
  <si>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</si>
  <si>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</si>
  <si>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</si>
  <si>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</si>
  <si>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</si>
  <si>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</si>
  <si>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</si>
  <si>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</si>
  <si>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</si>
  <si>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</si>
  <si>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</si>
  <si>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</si>
  <si>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</si>
  <si>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</si>
  <si>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</si>
  <si>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</si>
  <si>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</si>
  <si>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</si>
  <si>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</si>
  <si>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</si>
  <si>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</si>
  <si>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</si>
  <si>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</si>
  <si>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</si>
  <si>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</si>
  <si>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</si>
  <si>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</si>
  <si>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</si>
  <si>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</si>
  <si>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</si>
  <si>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</si>
  <si>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</si>
  <si>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</si>
  <si>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</si>
  <si>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</si>
  <si>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</si>
  <si>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</si>
  <si>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</si>
  <si>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</si>
  <si>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</si>
  <si>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</si>
  <si>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</si>
  <si>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</si>
  <si>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</si>
  <si>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</si>
  <si>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</si>
  <si>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</si>
  <si>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</si>
  <si>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</si>
  <si>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</si>
  <si>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</si>
  <si>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</si>
  <si>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</si>
  <si>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</si>
  <si>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</si>
  <si>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</si>
  <si>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</si>
  <si>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</si>
  <si>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</si>
  <si>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</si>
  <si>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</si>
  <si>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</si>
  <si>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</si>
  <si>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</si>
  <si>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</si>
  <si>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</si>
  <si>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</si>
  <si>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</si>
  <si>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</si>
  <si>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</si>
  <si>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</si>
  <si>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</si>
  <si>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</si>
  <si>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</si>
  <si>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</si>
  <si>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</si>
  <si>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</si>
  <si>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</si>
  <si>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</si>
  <si>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</si>
  <si>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</si>
  <si>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</si>
  <si>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</si>
  <si>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</si>
  <si>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</si>
  <si>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</si>
  <si>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</si>
  <si>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</si>
  <si>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</si>
  <si>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</si>
  <si>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</si>
  <si>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</si>
  <si>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</si>
  <si>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</si>
  <si>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</si>
  <si>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</si>
  <si>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</si>
  <si>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</si>
  <si>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</si>
  <si>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</si>
  <si>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</si>
  <si>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</si>
  <si>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</si>
  <si>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</si>
  <si>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</si>
  <si>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</si>
  <si>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</si>
  <si>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</si>
  <si>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</si>
  <si>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</si>
  <si>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</si>
  <si>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</si>
  <si>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</si>
  <si>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</si>
  <si>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</si>
  <si>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</si>
  <si>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</si>
  <si>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</si>
  <si>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</si>
  <si>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</si>
  <si>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</si>
  <si>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</si>
  <si>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</si>
  <si>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</si>
  <si>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</si>
  <si>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</si>
  <si>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</si>
  <si>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</si>
  <si>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</si>
  <si>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</si>
  <si>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</si>
  <si>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</si>
  <si>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</si>
  <si>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</si>
  <si>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</si>
  <si>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</si>
  <si>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</si>
  <si>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</si>
  <si>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</si>
  <si>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</si>
  <si>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</si>
  <si>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</si>
  <si>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</si>
  <si>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</si>
  <si>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</si>
  <si>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</si>
  <si>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</si>
  <si>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</si>
  <si>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</si>
  <si>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</si>
  <si>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</si>
  <si>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</si>
  <si>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</si>
  <si>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</si>
  <si>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</si>
  <si>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</si>
  <si>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</si>
  <si>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</si>
  <si>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</si>
  <si>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</si>
  <si>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</si>
  <si>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</si>
  <si>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</si>
  <si>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</si>
  <si>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</si>
  <si>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</si>
  <si>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</si>
  <si>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</si>
  <si>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</si>
  <si>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</si>
  <si>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</si>
  <si>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</si>
  <si>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</si>
  <si>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</si>
  <si>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</si>
  <si>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</si>
  <si>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</si>
  <si>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</si>
  <si>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</si>
  <si>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</si>
  <si>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</si>
  <si>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</si>
  <si>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</si>
  <si>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</si>
  <si>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</si>
  <si>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</si>
  <si>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</si>
  <si>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</si>
  <si>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</si>
  <si>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</si>
  <si>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</si>
  <si>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</si>
  <si>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</si>
  <si>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</si>
  <si>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</si>
  <si>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</si>
  <si>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</si>
  <si>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</si>
  <si>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</si>
  <si>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</si>
  <si>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</si>
  <si>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</si>
  <si>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</si>
  <si>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</si>
  <si>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</si>
  <si>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</si>
  <si>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</si>
  <si>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</si>
  <si>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</si>
  <si>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</si>
  <si>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</si>
  <si>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</si>
  <si>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</si>
  <si>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</si>
  <si>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</si>
  <si>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</si>
  <si>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</si>
  <si>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</si>
  <si>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</si>
  <si>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</si>
  <si>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</si>
  <si>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</si>
  <si>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</si>
  <si>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</si>
  <si>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</si>
  <si>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</si>
  <si>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</si>
  <si>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</si>
  <si>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</si>
  <si>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</si>
  <si>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</si>
  <si>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</si>
  <si>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</si>
  <si>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</si>
  <si>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</si>
  <si>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</si>
  <si>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</si>
  <si>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</si>
  <si>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</si>
  <si>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</si>
  <si>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</si>
  <si>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</si>
  <si>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</si>
  <si>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</si>
  <si>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</si>
  <si>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</si>
  <si>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</si>
  <si>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</si>
  <si>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</si>
  <si>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</si>
  <si>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</si>
  <si>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</si>
  <si>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</si>
  <si>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</si>
  <si>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</si>
  <si>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</si>
  <si>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</si>
  <si>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</si>
  <si>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</si>
  <si>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</si>
  <si>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</si>
  <si>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</si>
  <si>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</si>
  <si>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</si>
  <si>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</si>
  <si>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</si>
  <si>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</si>
  <si>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</si>
  <si>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</si>
  <si>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</si>
  <si>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</si>
  <si>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</si>
  <si>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</si>
  <si>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</si>
  <si>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</si>
  <si>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</si>
  <si>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</si>
  <si>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</si>
  <si>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</si>
  <si>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</si>
  <si>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</si>
  <si>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</si>
  <si>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</si>
  <si>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</si>
  <si>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</si>
  <si>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</si>
  <si>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</si>
  <si>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</si>
  <si>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</si>
  <si>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</si>
  <si>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</si>
  <si>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</si>
  <si>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</si>
  <si>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</si>
  <si>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</si>
  <si>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</si>
  <si>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</si>
  <si>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</si>
  <si>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</si>
  <si>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</si>
  <si>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</si>
  <si>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</si>
  <si>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</si>
  <si>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</si>
  <si>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</si>
  <si>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</si>
  <si>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</si>
  <si>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</si>
  <si>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</si>
  <si>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</si>
  <si>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</si>
  <si>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</si>
  <si>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</si>
  <si>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</si>
  <si>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</si>
  <si>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</si>
  <si>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</si>
  <si>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</si>
  <si>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</si>
  <si>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</si>
  <si>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</si>
  <si>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</si>
  <si>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</si>
  <si>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</si>
  <si>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</si>
  <si>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</si>
  <si>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</si>
  <si>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</si>
  <si>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</si>
  <si>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</si>
  <si>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</si>
  <si>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</si>
  <si>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</si>
  <si>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</si>
  <si>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</si>
  <si>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</si>
  <si>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</si>
  <si>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</si>
  <si>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</si>
  <si>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</si>
  <si>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</si>
  <si>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</si>
  <si>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</si>
  <si>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</si>
  <si>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</si>
  <si>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</si>
  <si>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</si>
  <si>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</si>
  <si>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</si>
  <si>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</si>
  <si>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</si>
  <si>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</si>
  <si>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</si>
  <si>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</si>
  <si>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</si>
  <si>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</si>
  <si>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</si>
  <si>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</si>
  <si>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</si>
  <si>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</si>
  <si>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</si>
  <si>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</si>
  <si>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</si>
  <si>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</si>
  <si>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</si>
  <si>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</si>
  <si>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</si>
  <si>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</si>
  <si>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</si>
  <si>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</si>
  <si>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</si>
  <si>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</si>
  <si>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</si>
  <si>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</si>
  <si>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</si>
  <si>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</si>
  <si>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</si>
  <si>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</si>
  <si>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</si>
  <si>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</si>
  <si>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</si>
  <si>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</si>
  <si>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</si>
  <si>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</si>
  <si>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</si>
  <si>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</si>
  <si>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</si>
  <si>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</si>
  <si>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</si>
  <si>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</si>
  <si>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</si>
  <si>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</si>
  <si>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</si>
  <si>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</si>
  <si>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</si>
  <si>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</si>
  <si>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</si>
  <si>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</si>
  <si>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</si>
  <si>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</si>
  <si>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</si>
  <si>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</si>
  <si>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</si>
  <si>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</si>
  <si>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</si>
  <si>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</si>
  <si>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</si>
  <si>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</si>
  <si>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</si>
  <si>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</si>
  <si>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</si>
  <si>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</si>
  <si>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</si>
  <si>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</si>
  <si>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</si>
  <si>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</si>
  <si>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</si>
  <si>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</si>
  <si>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</si>
  <si>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</si>
  <si>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</si>
  <si>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</si>
  <si>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</si>
  <si>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</si>
  <si>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</si>
  <si>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</si>
  <si>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</si>
  <si>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</si>
  <si>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</si>
  <si>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</si>
  <si>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</si>
  <si>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</si>
  <si>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</si>
  <si>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</si>
  <si>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</si>
  <si>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</si>
  <si>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</si>
  <si>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</si>
  <si>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</si>
  <si>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</si>
  <si>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</si>
  <si>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</si>
  <si>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</si>
  <si>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</si>
  <si>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</si>
  <si>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</si>
  <si>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</si>
  <si>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</si>
  <si>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</si>
  <si>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</si>
  <si>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</si>
  <si>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</si>
  <si>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</si>
  <si>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</si>
  <si>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</si>
  <si>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</si>
  <si>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</si>
  <si>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</si>
  <si>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</si>
  <si>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</si>
  <si>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</si>
  <si>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</si>
  <si>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</si>
  <si>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</si>
  <si>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</si>
  <si>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</si>
  <si>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</si>
  <si>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</si>
  <si>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</si>
  <si>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</si>
  <si>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</si>
  <si>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</si>
  <si>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</si>
  <si>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</si>
  <si>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</si>
  <si>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</si>
  <si>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</si>
  <si>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</si>
  <si>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</si>
  <si>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</si>
  <si>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</si>
  <si>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</si>
  <si>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</si>
  <si>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</si>
  <si>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</si>
  <si>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</si>
  <si>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</si>
  <si>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</si>
  <si>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</si>
  <si>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</si>
  <si>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</si>
  <si>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</si>
  <si>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</si>
  <si>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</si>
  <si>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</si>
  <si>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</si>
  <si>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</si>
  <si>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</si>
  <si>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</si>
  <si>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</si>
  <si>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</si>
  <si>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</si>
  <si>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</si>
  <si>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</si>
  <si>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</si>
  <si>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</si>
  <si>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</si>
  <si>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</si>
  <si>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</si>
  <si>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</si>
  <si>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</si>
  <si>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</si>
  <si>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</si>
  <si>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</si>
  <si>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</si>
  <si>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</si>
  <si>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</si>
  <si>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</si>
  <si>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</si>
  <si>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</si>
  <si>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</si>
  <si>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</si>
  <si>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</si>
  <si>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</si>
  <si>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</si>
  <si>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</si>
  <si>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</si>
  <si>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</si>
  <si>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</si>
  <si>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</si>
  <si>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</si>
  <si>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</si>
  <si>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</si>
  <si>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</si>
  <si>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</si>
  <si>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</si>
  <si>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</si>
  <si>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</si>
  <si>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</si>
  <si>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</si>
  <si>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</si>
  <si>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</si>
  <si>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</si>
  <si>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</si>
  <si>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</si>
  <si>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</si>
  <si>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</si>
  <si>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</si>
  <si>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</si>
  <si>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</si>
  <si>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</si>
  <si>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</si>
  <si>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</si>
  <si>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</si>
  <si>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</si>
  <si>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</si>
  <si>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</si>
  <si>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</si>
  <si>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</si>
  <si>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</si>
  <si>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</si>
  <si>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</si>
  <si>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</si>
  <si>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</si>
  <si>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</si>
  <si>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</si>
  <si>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</si>
  <si>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</si>
  <si>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</si>
  <si>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</si>
  <si>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</si>
  <si>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</si>
  <si>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</si>
  <si>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</si>
  <si>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</si>
  <si>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</si>
  <si>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</si>
  <si>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</si>
  <si>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</si>
  <si>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</si>
  <si>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</si>
  <si>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</si>
  <si>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</si>
  <si>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</si>
  <si>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</si>
  <si>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</si>
  <si>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</si>
  <si>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</si>
  <si>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</si>
  <si>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</si>
  <si>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</si>
  <si>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</si>
  <si>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</si>
  <si>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</si>
  <si>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</si>
  <si>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</si>
  <si>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</si>
  <si>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</si>
  <si>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</si>
  <si>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</si>
  <si>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</si>
  <si>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</si>
  <si>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</si>
  <si>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</si>
  <si>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</si>
  <si>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</si>
  <si>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</si>
  <si>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</si>
  <si>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</si>
  <si>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</si>
  <si>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</si>
  <si>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</si>
  <si>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</si>
  <si>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</si>
  <si>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</si>
  <si>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</si>
  <si>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</si>
  <si>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</si>
  <si>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</si>
  <si>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</si>
  <si>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</si>
  <si>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</si>
  <si>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</si>
  <si>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</si>
  <si>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</si>
  <si>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</si>
  <si>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</si>
  <si>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</si>
  <si>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</si>
  <si>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</si>
  <si>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</si>
  <si>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</si>
  <si>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</si>
  <si>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</si>
  <si>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</si>
  <si>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</si>
  <si>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</si>
  <si>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</si>
  <si>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</si>
  <si>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</si>
  <si>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</si>
  <si>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</si>
  <si>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</si>
  <si>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</si>
  <si>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</si>
  <si>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</si>
  <si>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</si>
  <si>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</si>
  <si>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</si>
  <si>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</si>
  <si>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</si>
  <si>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</si>
  <si>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</si>
  <si>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</si>
  <si>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</si>
  <si>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</si>
  <si>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</si>
  <si>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</si>
  <si>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</si>
  <si>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</si>
  <si>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</si>
  <si>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</si>
  <si>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</si>
  <si>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</si>
  <si>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</si>
  <si>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</si>
  <si>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</si>
  <si>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</si>
  <si>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</si>
  <si>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</si>
  <si>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</si>
  <si>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</si>
  <si>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</si>
  <si>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</si>
  <si>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</si>
  <si>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</si>
  <si>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</si>
  <si>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</si>
  <si>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</si>
  <si>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</si>
  <si>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</si>
  <si>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</si>
  <si>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</si>
  <si>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</si>
  <si>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</si>
  <si>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</si>
  <si>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</si>
  <si>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</si>
  <si>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</si>
  <si>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</si>
  <si>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</si>
  <si>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</si>
  <si>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</si>
  <si>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</si>
  <si>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</si>
  <si>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</si>
  <si>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</si>
  <si>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</si>
  <si>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</si>
  <si>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</si>
  <si>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</si>
  <si>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</si>
  <si>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</si>
  <si>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</si>
  <si>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</si>
  <si>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</si>
  <si>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</si>
  <si>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</si>
  <si>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</si>
  <si>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</si>
  <si>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</si>
  <si>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</si>
  <si>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</si>
  <si>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</si>
  <si>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</si>
  <si>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</si>
  <si>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</si>
  <si>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</si>
  <si>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</si>
  <si>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</si>
  <si>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</si>
  <si>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</si>
  <si>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</si>
  <si>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</si>
  <si>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</si>
  <si>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</si>
  <si>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</si>
  <si>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</si>
  <si>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</si>
  <si>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</si>
  <si>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</si>
  <si>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</si>
  <si>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</si>
  <si>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</si>
  <si>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</si>
  <si>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</si>
  <si>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</si>
  <si>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</si>
  <si>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</si>
  <si>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</si>
  <si>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</si>
  <si>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</si>
  <si>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</si>
  <si>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</si>
  <si>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</si>
  <si>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</si>
  <si>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</si>
  <si>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</si>
  <si>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</si>
  <si>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</si>
  <si>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</si>
  <si>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</si>
  <si>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</si>
  <si>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</si>
  <si>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</si>
  <si>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</si>
  <si>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</si>
  <si>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</si>
  <si>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</si>
  <si>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</si>
  <si>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</si>
  <si>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</si>
  <si>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</si>
  <si>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</si>
  <si>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</si>
  <si>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</si>
  <si>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</si>
  <si>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</si>
  <si>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</si>
  <si>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</si>
  <si>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</si>
  <si>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</si>
  <si>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</si>
  <si>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</si>
  <si>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</si>
  <si>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</si>
  <si>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</si>
  <si>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</si>
  <si>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</si>
  <si>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</si>
  <si>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</si>
  <si>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</si>
  <si>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</si>
  <si>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</si>
  <si>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</si>
  <si>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</si>
  <si>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</si>
  <si>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</si>
  <si>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</si>
  <si>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</si>
  <si>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</si>
  <si>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</si>
  <si>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</si>
  <si>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</si>
  <si>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</si>
  <si>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</si>
  <si>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</si>
  <si>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</si>
  <si>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</si>
  <si>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</si>
  <si>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</si>
  <si>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</si>
  <si>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</si>
  <si>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</si>
  <si>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</si>
  <si>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</si>
  <si>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</si>
  <si>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</si>
  <si>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</si>
  <si>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</si>
  <si>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</si>
  <si>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</si>
  <si>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</si>
  <si>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</si>
  <si>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</si>
  <si>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</si>
  <si>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</si>
  <si>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</si>
  <si>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</si>
  <si>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</si>
  <si>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</si>
  <si>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</si>
  <si>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</si>
  <si>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</si>
  <si>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</si>
  <si>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</si>
  <si>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</si>
  <si>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</si>
  <si>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</si>
  <si>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</si>
  <si>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</si>
  <si>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</si>
  <si>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</si>
  <si>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</si>
  <si>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</si>
  <si>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</si>
  <si>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</si>
  <si>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</si>
  <si>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</si>
  <si>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</si>
  <si>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</si>
  <si>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</si>
  <si>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</si>
  <si>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</si>
  <si>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</si>
  <si>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</si>
  <si>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</si>
  <si>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</si>
  <si>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</si>
  <si>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</si>
  <si>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</si>
  <si>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</si>
  <si>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</si>
  <si>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</si>
  <si>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</si>
  <si>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</si>
  <si>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</si>
  <si>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</si>
  <si>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</si>
  <si>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</si>
  <si>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</si>
  <si>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</si>
  <si>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</si>
  <si>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</si>
  <si>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</si>
  <si>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</si>
  <si>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</si>
  <si>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</si>
  <si>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</si>
  <si>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</si>
  <si>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</si>
  <si>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</si>
  <si>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</si>
  <si>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</si>
  <si>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</si>
  <si>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</si>
  <si>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</si>
  <si>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</si>
  <si>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</si>
  <si>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</si>
  <si>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</si>
  <si>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</si>
  <si>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</si>
  <si>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</si>
  <si>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</si>
  <si>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</si>
  <si>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</si>
  <si>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</si>
  <si>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</si>
  <si>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</si>
  <si>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</si>
  <si>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</si>
  <si>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</si>
  <si>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</si>
  <si>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</si>
  <si>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</si>
  <si>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</si>
  <si>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</si>
  <si>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</si>
  <si>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</si>
  <si>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</si>
  <si>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</si>
  <si>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</si>
  <si>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</si>
  <si>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</si>
  <si>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</si>
  <si>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</si>
  <si>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</si>
  <si>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</si>
  <si>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</si>
  <si>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</si>
  <si>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</si>
  <si>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</si>
  <si>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</si>
  <si>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</si>
  <si>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</si>
  <si>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</si>
  <si>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</si>
  <si>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</si>
  <si>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</si>
  <si>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</si>
  <si>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</si>
  <si>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</si>
  <si>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</si>
  <si>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</si>
  <si>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</si>
  <si>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</si>
  <si>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</si>
  <si>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</si>
  <si>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</si>
  <si>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</si>
  <si>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</si>
  <si>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</si>
  <si>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</si>
  <si>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</si>
  <si>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</si>
  <si>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</si>
  <si>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</si>
  <si>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</si>
  <si>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</si>
  <si>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</si>
  <si>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</si>
  <si>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</si>
  <si>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</si>
  <si>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</si>
  <si>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</si>
  <si>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</si>
  <si>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</si>
  <si>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</si>
  <si>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</si>
  <si>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</si>
  <si>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</si>
  <si>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</si>
  <si>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</si>
  <si>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</si>
  <si>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</si>
  <si>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</si>
  <si>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</si>
  <si>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</si>
  <si>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</si>
  <si>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</si>
  <si>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</si>
  <si>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</si>
  <si>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</si>
  <si>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</si>
  <si>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</si>
  <si>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</si>
  <si>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</si>
  <si>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</si>
  <si>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</si>
  <si>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</si>
  <si>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</si>
  <si>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</si>
  <si>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</si>
  <si>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</si>
  <si>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</si>
  <si>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</si>
  <si>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</si>
  <si>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</si>
  <si>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</si>
  <si>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</si>
  <si>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</si>
  <si>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</si>
  <si>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</si>
  <si>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</si>
  <si>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</si>
  <si>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</si>
  <si>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</si>
  <si>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</si>
  <si>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</si>
  <si>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</si>
  <si>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</si>
  <si>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</si>
  <si>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</si>
  <si>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</si>
  <si>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</si>
  <si>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</si>
  <si>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</si>
  <si>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</si>
  <si>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</si>
  <si>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</si>
  <si>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</si>
  <si>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</si>
  <si>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</si>
  <si>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</si>
  <si>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</si>
  <si>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</si>
  <si>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</si>
  <si>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</si>
  <si>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</si>
  <si>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</si>
  <si>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</si>
  <si>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</si>
  <si>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</si>
  <si>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</si>
  <si>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</si>
  <si>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</si>
  <si>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</si>
  <si>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</si>
  <si>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</si>
  <si>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</si>
  <si>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</si>
  <si>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</si>
  <si>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</si>
  <si>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</si>
  <si>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</si>
  <si>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</si>
  <si>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</si>
  <si>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</si>
  <si>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</si>
  <si>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</si>
  <si>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</si>
  <si>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</si>
  <si>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</si>
  <si>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</si>
  <si>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</si>
  <si>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</si>
  <si>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</si>
  <si>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</si>
  <si>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</si>
  <si>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</si>
  <si>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</si>
  <si>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</si>
  <si>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</si>
  <si>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</si>
  <si>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</si>
  <si>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</si>
  <si>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</si>
  <si>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</si>
  <si>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</si>
  <si>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</si>
  <si>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</si>
  <si>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</si>
  <si>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</si>
  <si>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</si>
  <si>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</si>
  <si>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</si>
  <si>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</si>
  <si>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</si>
  <si>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</si>
  <si>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</si>
  <si>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</si>
  <si>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</si>
  <si>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</si>
  <si>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</si>
  <si>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</si>
  <si>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</si>
  <si>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</si>
  <si>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</si>
  <si>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</si>
  <si>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</si>
  <si>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</si>
  <si>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</si>
  <si>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</si>
  <si>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</si>
  <si>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</si>
  <si>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</si>
  <si>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</si>
  <si>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</si>
  <si>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</si>
  <si>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</si>
  <si>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</si>
  <si>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</si>
  <si>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</si>
  <si>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</si>
  <si>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</si>
  <si>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</si>
  <si>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</si>
  <si>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</si>
  <si>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</si>
  <si>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</si>
  <si>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</si>
  <si>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</si>
  <si>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</si>
  <si>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</si>
  <si>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</si>
  <si>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</si>
  <si>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</si>
  <si>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</si>
  <si>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</si>
  <si>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</si>
  <si>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</si>
  <si>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</si>
  <si>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</si>
  <si>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</si>
  <si>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</si>
  <si>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</si>
  <si>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</si>
  <si>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</si>
  <si>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</si>
  <si>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</si>
  <si>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</si>
  <si>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</si>
  <si>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</si>
  <si>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</si>
  <si>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</si>
  <si>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</si>
  <si>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</si>
  <si>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</si>
  <si>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</si>
  <si>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</si>
  <si>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</si>
  <si>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</si>
  <si>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</si>
  <si>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</si>
  <si>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</si>
  <si>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</si>
  <si>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</si>
  <si>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</si>
  <si>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</si>
  <si>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</si>
  <si>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</si>
  <si>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</si>
  <si>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</si>
  <si>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</si>
  <si>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</si>
  <si>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</si>
  <si>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</si>
  <si>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</si>
  <si>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</si>
  <si>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</si>
  <si>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</si>
  <si>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</si>
  <si>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</si>
  <si>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</si>
  <si>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</si>
  <si>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</si>
  <si>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</si>
  <si>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</si>
  <si>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</si>
  <si>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</si>
  <si>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</si>
  <si>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</si>
  <si>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</si>
  <si>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</si>
  <si>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</si>
  <si>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</si>
  <si>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</si>
  <si>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</si>
  <si>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</si>
  <si>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</si>
  <si>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</si>
  <si>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</si>
  <si>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</si>
  <si>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</si>
  <si>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</si>
  <si>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</si>
  <si>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</si>
  <si>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</si>
  <si>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</si>
  <si>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</si>
  <si>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</si>
  <si>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</si>
  <si>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</si>
  <si>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</si>
  <si>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</si>
  <si>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</si>
  <si>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</si>
  <si>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</si>
  <si>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</si>
  <si>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</si>
  <si>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</si>
  <si>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</si>
  <si>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</si>
  <si>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</si>
  <si>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</si>
  <si>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</si>
  <si>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</si>
  <si>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</si>
  <si>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</si>
  <si>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</si>
  <si>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</si>
  <si>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</si>
  <si>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</si>
  <si>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</si>
  <si>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</si>
  <si>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</si>
  <si>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</si>
  <si>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</si>
  <si>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</si>
  <si>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</si>
  <si>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</si>
  <si>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</si>
  <si>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</si>
  <si>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</si>
  <si>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</si>
  <si>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</si>
  <si>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</si>
  <si>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</si>
  <si>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</si>
  <si>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</si>
  <si>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</si>
  <si>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</si>
  <si>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</si>
  <si>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</si>
  <si>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</si>
  <si>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</si>
  <si>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</si>
  <si>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</si>
  <si>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</si>
  <si>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</si>
  <si>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</si>
  <si>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</si>
  <si>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</si>
  <si>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</si>
  <si>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</si>
  <si>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</si>
  <si>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</si>
  <si>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</si>
  <si>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</si>
  <si>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</si>
  <si>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</si>
  <si>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</si>
  <si>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</si>
  <si>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</si>
  <si>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</si>
  <si>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</si>
  <si>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</si>
  <si>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</si>
  <si>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</si>
  <si>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</si>
  <si>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</si>
  <si>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</si>
  <si>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</si>
  <si>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</si>
  <si>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</si>
  <si>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</si>
  <si>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</si>
  <si>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</si>
  <si>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</si>
  <si>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</si>
  <si>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</si>
  <si>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</si>
  <si>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</si>
  <si>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</si>
  <si>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</si>
  <si>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</si>
  <si>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</si>
  <si>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</si>
  <si>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</si>
  <si>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</si>
  <si>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</si>
  <si>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</si>
  <si>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</si>
  <si>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</si>
  <si>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</si>
  <si>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</si>
  <si>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</si>
  <si>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</si>
  <si>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</si>
  <si>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</si>
  <si>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</si>
  <si>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</si>
  <si>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</si>
  <si>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</si>
  <si>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</si>
  <si>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</si>
  <si>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</si>
  <si>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</si>
  <si>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</si>
  <si>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</si>
  <si>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</si>
  <si>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</si>
  <si>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</si>
  <si>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</si>
  <si>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</si>
  <si>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</si>
  <si>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</si>
  <si>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</si>
  <si>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</si>
  <si>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</si>
  <si>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</si>
  <si>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</si>
  <si>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</si>
  <si>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</si>
  <si>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</si>
  <si>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</si>
  <si>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</si>
  <si>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</si>
  <si>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</si>
  <si>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</si>
  <si>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</si>
  <si>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</si>
  <si>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</si>
  <si>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</si>
  <si>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</si>
  <si>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</si>
  <si>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</si>
  <si>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</si>
  <si>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</si>
  <si>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</si>
  <si>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</si>
  <si>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</si>
  <si>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</si>
  <si>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</si>
  <si>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</si>
  <si>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</si>
  <si>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</si>
  <si>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</si>
  <si>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</si>
  <si>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</si>
  <si>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</si>
  <si>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</si>
  <si>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</si>
  <si>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</si>
  <si>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</si>
  <si>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</si>
  <si>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</si>
  <si>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</si>
  <si>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</si>
  <si>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</si>
  <si>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</si>
  <si>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</si>
  <si>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</si>
  <si>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</si>
  <si>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</si>
  <si>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</si>
  <si>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</si>
  <si>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</si>
  <si>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</si>
  <si>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</si>
  <si>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</si>
  <si>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</si>
  <si>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</si>
  <si>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</si>
  <si>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</si>
  <si>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</si>
  <si>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</si>
  <si>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</si>
  <si>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</si>
  <si>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</si>
  <si>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</si>
  <si>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</si>
  <si>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</si>
  <si>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</si>
  <si>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</si>
  <si>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</si>
  <si>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</si>
  <si>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</si>
  <si>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</si>
  <si>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</si>
  <si>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</si>
  <si>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</si>
  <si>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</si>
  <si>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</si>
  <si>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</si>
  <si>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</si>
  <si>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</si>
  <si>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</si>
  <si>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</si>
  <si>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</si>
  <si>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</si>
  <si>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</si>
  <si>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</si>
  <si>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</si>
  <si>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</si>
  <si>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</si>
  <si>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</si>
  <si>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</si>
  <si>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</si>
  <si>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</si>
  <si>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</si>
  <si>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</si>
  <si>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</si>
  <si>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</si>
  <si>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</si>
  <si>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</si>
  <si>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</si>
  <si>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</si>
  <si>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</si>
  <si>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</si>
  <si>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</si>
  <si>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</si>
  <si>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</si>
  <si>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</si>
  <si>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</si>
  <si>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</si>
  <si>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</si>
  <si>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</si>
  <si>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</si>
  <si>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</si>
  <si>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</si>
  <si>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</si>
  <si>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</si>
  <si>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</si>
  <si>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</si>
  <si>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</si>
  <si>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</si>
  <si>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</si>
  <si>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</si>
  <si>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</si>
  <si>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</si>
  <si>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</si>
  <si>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</si>
  <si>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</si>
  <si>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</si>
  <si>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</si>
  <si>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</si>
  <si>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</si>
  <si>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</si>
  <si>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</si>
  <si>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</si>
  <si>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</si>
  <si>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</si>
  <si>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</si>
  <si>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</si>
  <si>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</si>
  <si>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</si>
  <si>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</si>
  <si>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</si>
  <si>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</si>
  <si>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</si>
  <si>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</si>
  <si>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</si>
  <si>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</si>
  <si>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</si>
  <si>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</si>
  <si>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</si>
  <si>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</si>
  <si>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</si>
  <si>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</si>
  <si>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</si>
  <si>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</si>
  <si>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</si>
  <si>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</si>
  <si>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</si>
  <si>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</si>
  <si>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</si>
  <si>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</si>
  <si>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</si>
  <si>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</si>
  <si>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</si>
  <si>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</si>
  <si>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</si>
  <si>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</si>
  <si>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</si>
  <si>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</si>
  <si>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</si>
  <si>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</si>
  <si>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</si>
  <si>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</si>
  <si>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</si>
  <si>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</si>
  <si>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</si>
  <si>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</si>
  <si>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</si>
  <si>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</si>
  <si>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</si>
  <si>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</si>
  <si>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</si>
  <si>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</si>
  <si>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</si>
  <si>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</si>
  <si>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</si>
  <si>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</si>
  <si>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</si>
  <si>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</si>
  <si>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</si>
  <si>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</si>
  <si>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</si>
  <si>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</si>
  <si>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</si>
  <si>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</si>
  <si>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</si>
  <si>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</si>
  <si>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</si>
  <si>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</si>
  <si>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</si>
  <si>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</si>
  <si>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</si>
  <si>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</si>
  <si>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</si>
  <si>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</si>
  <si>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</si>
  <si>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</si>
  <si>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</si>
  <si>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</si>
  <si>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</si>
  <si>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</si>
  <si>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</si>
  <si>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</si>
  <si>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</si>
  <si>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</si>
  <si>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</si>
  <si>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</si>
  <si>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</si>
  <si>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</si>
  <si>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</si>
  <si>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</si>
  <si>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</si>
  <si>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</si>
  <si>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</si>
  <si>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</si>
  <si>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</si>
  <si>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</si>
  <si>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</si>
  <si>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</si>
  <si>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</si>
  <si>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</si>
  <si>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</si>
  <si>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</si>
  <si>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</si>
  <si>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</si>
  <si>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</si>
  <si>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</si>
  <si>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</si>
  <si>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</si>
  <si>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</si>
  <si>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</si>
  <si>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</si>
  <si>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</si>
  <si>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</si>
  <si>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</si>
  <si>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</si>
  <si>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</si>
  <si>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</si>
  <si>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</si>
  <si>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</si>
  <si>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</si>
  <si>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</si>
  <si>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</si>
  <si>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</si>
  <si>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</si>
  <si>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</si>
  <si>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</si>
  <si>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</si>
  <si>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</si>
  <si>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</si>
  <si>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</si>
  <si>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</si>
  <si>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</si>
  <si>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</si>
  <si>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</si>
  <si>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</si>
  <si>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</si>
  <si>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</si>
  <si>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</si>
  <si>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</si>
  <si>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</si>
  <si>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</si>
  <si>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</si>
  <si>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</si>
  <si>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</si>
  <si>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</si>
  <si>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</si>
  <si>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</si>
  <si>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</si>
  <si>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</si>
  <si>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</si>
  <si>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</si>
  <si>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</si>
  <si>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</si>
  <si>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</si>
  <si>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</si>
  <si>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</si>
  <si>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</si>
  <si>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</si>
  <si>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</si>
  <si>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</si>
  <si>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</si>
  <si>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</si>
  <si>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</si>
  <si>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</si>
  <si>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</si>
  <si>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</si>
  <si>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</si>
  <si>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</si>
  <si>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</si>
  <si>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</si>
  <si>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</si>
  <si>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</si>
  <si>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</si>
  <si>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</si>
  <si>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</si>
  <si>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</si>
  <si>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</si>
  <si>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</si>
  <si>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</si>
  <si>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</si>
  <si>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</si>
  <si>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</si>
  <si>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</si>
  <si>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</si>
  <si>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</si>
  <si>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</si>
  <si>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</si>
  <si>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</si>
  <si>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</si>
  <si>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</si>
  <si>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</si>
  <si>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</si>
  <si>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</si>
  <si>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</si>
  <si>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</si>
  <si>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</si>
  <si>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</si>
  <si>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</si>
  <si>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</si>
  <si>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</si>
  <si>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</si>
  <si>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</si>
  <si>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</si>
  <si>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</si>
  <si>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</si>
  <si>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</si>
  <si>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</si>
  <si>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</si>
  <si>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</si>
  <si>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</si>
  <si>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</si>
  <si>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</si>
  <si>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</si>
  <si>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</si>
  <si>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</si>
  <si>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</si>
  <si>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</si>
  <si>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</si>
  <si>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</si>
  <si>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</si>
  <si>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</si>
  <si>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</si>
  <si>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</si>
  <si>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</si>
  <si>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</si>
  <si>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</si>
  <si>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</si>
  <si>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</si>
  <si>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</si>
  <si>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</si>
  <si>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</si>
  <si>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</si>
  <si>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</si>
  <si>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</si>
  <si>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</si>
  <si>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</si>
  <si>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</si>
  <si>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</si>
  <si>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</si>
  <si>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</si>
  <si>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</si>
  <si>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</si>
  <si>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</si>
  <si>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</si>
  <si>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</si>
  <si>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</si>
  <si>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</si>
  <si>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</si>
  <si>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</si>
  <si>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</si>
  <si>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</si>
  <si>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</si>
  <si>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</si>
  <si>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</si>
  <si>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</si>
  <si>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</si>
  <si>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</si>
  <si>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</si>
  <si>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</si>
  <si>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</si>
  <si>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</si>
  <si>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</si>
  <si>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</si>
  <si>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</si>
  <si>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</si>
  <si>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</si>
  <si>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</si>
  <si>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</si>
  <si>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</si>
  <si>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</si>
  <si>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</si>
  <si>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</si>
  <si>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</si>
  <si>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</si>
  <si>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</si>
  <si>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</si>
  <si>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</si>
  <si>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</si>
  <si>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</si>
  <si>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</si>
  <si>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</si>
  <si>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</si>
  <si>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</si>
  <si>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</si>
  <si>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</si>
  <si>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</si>
  <si>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</si>
  <si>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</si>
  <si>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</si>
  <si>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</si>
  <si>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</si>
  <si>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</si>
  <si>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</si>
  <si>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</si>
  <si>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</si>
  <si>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</si>
  <si>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</si>
  <si>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</si>
  <si>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</si>
  <si>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</si>
  <si>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</si>
  <si>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</si>
  <si>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</si>
  <si>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</si>
  <si>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</si>
  <si>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</si>
  <si>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</si>
  <si>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</si>
  <si>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</si>
  <si>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</si>
  <si>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</si>
  <si>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</si>
  <si>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</si>
  <si>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</si>
  <si>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</si>
  <si>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</si>
  <si>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</si>
  <si>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</si>
  <si>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</si>
  <si>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</si>
  <si>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</si>
  <si>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</si>
  <si>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</si>
  <si>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</si>
  <si>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</si>
  <si>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</si>
  <si>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</si>
  <si>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</si>
  <si>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</si>
  <si>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</si>
  <si>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</si>
  <si>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</si>
  <si>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</si>
  <si>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</si>
  <si>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</si>
  <si>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</si>
  <si>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</si>
  <si>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</si>
  <si>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</si>
  <si>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</si>
  <si>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</si>
  <si>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</si>
  <si>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</si>
  <si>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</si>
  <si>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</si>
  <si>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</si>
  <si>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</si>
  <si>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</si>
  <si>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</si>
  <si>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</si>
  <si>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</si>
  <si>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</si>
  <si>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</si>
  <si>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</si>
  <si>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</si>
  <si>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</si>
  <si>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</si>
  <si>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</si>
  <si>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</si>
  <si>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</si>
  <si>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</si>
  <si>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</si>
  <si>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</si>
  <si>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</si>
  <si>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</si>
  <si>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</si>
  <si>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</si>
  <si>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</si>
  <si>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</si>
  <si>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</si>
  <si>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</si>
  <si>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</si>
  <si>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</si>
  <si>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</si>
  <si>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</si>
  <si>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</si>
  <si>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</si>
  <si>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</si>
  <si>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</si>
  <si>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</si>
  <si>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</si>
  <si>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</si>
  <si>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</si>
  <si>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</si>
  <si>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</si>
  <si>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</si>
  <si>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</si>
  <si>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</si>
  <si>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</si>
  <si>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</si>
  <si>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</si>
  <si>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</si>
  <si>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</si>
  <si>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</si>
  <si>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</si>
  <si>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</si>
  <si>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</si>
  <si>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</si>
  <si>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</si>
  <si>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</si>
  <si>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</si>
  <si>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</si>
  <si>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</si>
  <si>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</si>
  <si>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</si>
  <si>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</si>
  <si>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</si>
  <si>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</si>
  <si>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</si>
  <si>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</si>
  <si>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</si>
  <si>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</si>
  <si>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</si>
  <si>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</si>
  <si>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</si>
  <si>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</si>
  <si>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</si>
  <si>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</si>
  <si>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</si>
  <si>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</si>
  <si>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</si>
  <si>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</si>
  <si>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</si>
  <si>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</si>
  <si>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</si>
  <si>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</si>
  <si>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</si>
  <si>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</si>
  <si>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</si>
  <si>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</si>
  <si>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</si>
  <si>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</si>
  <si>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</si>
  <si>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</si>
  <si>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</si>
  <si>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</si>
  <si>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</si>
  <si>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</si>
  <si>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</si>
  <si>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</si>
  <si>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</si>
  <si>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</si>
  <si>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</si>
  <si>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</si>
  <si>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</si>
  <si>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</si>
  <si>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</si>
  <si>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</si>
  <si>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</si>
  <si>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</si>
  <si>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</si>
  <si>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</si>
  <si>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</si>
  <si>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</si>
  <si>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</si>
  <si>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</si>
  <si>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</si>
  <si>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</si>
  <si>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</si>
  <si>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</si>
  <si>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</si>
  <si>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</si>
  <si>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</si>
  <si>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</si>
  <si>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</si>
  <si>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</si>
  <si>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</si>
  <si>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</si>
  <si>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</si>
  <si>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</si>
  <si>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</si>
  <si>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</si>
  <si>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</si>
  <si>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</si>
  <si>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</si>
  <si>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</si>
  <si>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</si>
  <si>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</si>
  <si>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</si>
  <si>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</si>
  <si>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</si>
  <si>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</si>
  <si>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</si>
  <si>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</si>
  <si>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</si>
  <si>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</si>
  <si>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</si>
  <si>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</si>
  <si>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</si>
  <si>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</si>
  <si>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</si>
  <si>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</si>
  <si>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</si>
  <si>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</si>
  <si>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</si>
  <si>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</si>
  <si>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</si>
  <si>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</si>
  <si>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</si>
  <si>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</si>
  <si>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</si>
  <si>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</si>
  <si>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</si>
  <si>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</si>
  <si>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</si>
  <si>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</si>
  <si>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</si>
  <si>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</si>
  <si>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</si>
  <si>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</si>
  <si>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</si>
  <si>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</si>
  <si>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</si>
  <si>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</si>
  <si>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</si>
  <si>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</si>
  <si>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</si>
  <si>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</si>
  <si>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</si>
  <si>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</si>
  <si>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</si>
  <si>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</si>
  <si>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</si>
  <si>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</si>
  <si>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</si>
  <si>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</si>
  <si>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</si>
  <si>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</si>
  <si>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</si>
  <si>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</si>
  <si>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</si>
  <si>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</si>
  <si>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</si>
  <si>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</si>
  <si>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</si>
  <si>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</si>
  <si>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</si>
  <si>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</si>
  <si>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</si>
  <si>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</si>
  <si>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</si>
  <si>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</si>
  <si>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</si>
  <si>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</si>
  <si>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</si>
  <si>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</si>
  <si>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</si>
  <si>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</si>
  <si>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</si>
  <si>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</si>
  <si>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</si>
  <si>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</si>
  <si>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</si>
  <si>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</si>
  <si>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</si>
  <si>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</si>
  <si>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</si>
  <si>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</si>
  <si>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</si>
  <si>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</si>
  <si>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</si>
  <si>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</si>
  <si>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</si>
  <si>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</si>
  <si>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</si>
  <si>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</si>
  <si>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</si>
  <si>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</si>
  <si>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</si>
  <si>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</si>
  <si>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</si>
  <si>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</si>
  <si>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</si>
  <si>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</si>
  <si>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</si>
  <si>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</si>
  <si>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</si>
  <si>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</si>
  <si>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</si>
  <si>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</si>
  <si>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</si>
  <si>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</si>
  <si>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</si>
  <si>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</si>
  <si>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</si>
  <si>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</si>
  <si>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</si>
  <si>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</si>
  <si>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</si>
  <si>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</si>
  <si>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</si>
  <si>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</si>
  <si>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</si>
  <si>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</si>
  <si>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</si>
  <si>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</si>
  <si>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</si>
  <si>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</si>
  <si>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</si>
  <si>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</si>
  <si>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</si>
  <si>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</si>
  <si>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</si>
  <si>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</si>
  <si>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</si>
  <si>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</si>
  <si>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</si>
  <si>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</si>
  <si>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</si>
  <si>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</si>
  <si>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</si>
  <si>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</si>
  <si>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</si>
  <si>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</si>
  <si>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</si>
  <si>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</si>
  <si>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</si>
  <si>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</si>
  <si>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</si>
  <si>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</si>
  <si>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</si>
  <si>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</si>
  <si>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</si>
  <si>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</si>
  <si>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</si>
  <si>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</si>
  <si>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</si>
  <si>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</si>
  <si>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</si>
  <si>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</si>
  <si>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</si>
  <si>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</si>
  <si>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</si>
  <si>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</si>
  <si>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</si>
  <si>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</si>
  <si>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</si>
  <si>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</si>
  <si>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</si>
  <si>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</si>
  <si>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</si>
  <si>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</si>
  <si>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</si>
  <si>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</si>
  <si>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</si>
  <si>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</si>
  <si>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</si>
  <si>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</si>
  <si>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</si>
  <si>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</si>
  <si>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</si>
  <si>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</si>
  <si>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</si>
  <si>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</si>
  <si>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</si>
  <si>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</si>
  <si>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</si>
  <si>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</si>
  <si>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</si>
  <si>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</si>
  <si>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</si>
  <si>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</si>
  <si>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</si>
  <si>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</si>
  <si>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</si>
  <si>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</si>
  <si>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</si>
  <si>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</si>
  <si>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</si>
  <si>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</si>
  <si>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</si>
  <si>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</si>
  <si>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</si>
  <si>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</si>
  <si>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</si>
  <si>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</si>
  <si>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</si>
  <si>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</si>
  <si>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</si>
  <si>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</si>
  <si>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</si>
  <si>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</si>
  <si>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</si>
  <si>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</si>
  <si>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</si>
  <si>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</si>
  <si>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</si>
  <si>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</si>
  <si>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</si>
  <si>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</si>
  <si>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</si>
  <si>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</si>
  <si>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</si>
  <si>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</si>
  <si>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</si>
  <si>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</si>
  <si>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</si>
  <si>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</si>
  <si>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</si>
  <si>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</si>
  <si>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</si>
  <si>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</si>
  <si>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</si>
  <si>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</si>
  <si>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</si>
  <si>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</si>
  <si>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</si>
  <si>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</si>
  <si>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</si>
  <si>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</si>
  <si>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</si>
  <si>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</si>
  <si>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</si>
  <si>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</si>
  <si>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</si>
  <si>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</si>
  <si>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</si>
  <si>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</si>
  <si>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</si>
  <si>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</si>
  <si>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</si>
  <si>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</si>
  <si>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</si>
  <si>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</si>
  <si>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</si>
  <si>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</si>
  <si>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</si>
  <si>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</si>
  <si>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</si>
  <si>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</si>
  <si>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</si>
  <si>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</si>
  <si>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</si>
  <si>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</si>
  <si>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</si>
  <si>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</si>
  <si>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</si>
  <si>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</si>
  <si>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</si>
  <si>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</si>
  <si>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</si>
  <si>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</si>
  <si>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</si>
  <si>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</si>
  <si>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</si>
  <si>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</si>
  <si>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</si>
  <si>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</si>
  <si>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</si>
  <si>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</si>
  <si>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</si>
  <si>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</si>
  <si>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</si>
  <si>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</si>
  <si>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</si>
  <si>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</si>
  <si>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</si>
  <si>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</si>
  <si>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</si>
  <si>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</si>
  <si>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</si>
  <si>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</si>
  <si>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</si>
  <si>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</si>
  <si>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</si>
  <si>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</si>
  <si>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</si>
  <si>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</si>
  <si>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</si>
  <si>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</si>
  <si>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</si>
  <si>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</si>
  <si>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</si>
  <si>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</si>
  <si>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</si>
  <si>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</si>
  <si>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</si>
  <si>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</si>
  <si>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</si>
  <si>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</si>
  <si>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</si>
  <si>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</si>
  <si>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</si>
  <si>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</si>
  <si>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</si>
  <si>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</si>
  <si>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</si>
  <si>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</si>
  <si>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</si>
  <si>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</si>
  <si>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</si>
  <si>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</si>
  <si>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</si>
  <si>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</si>
  <si>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</si>
  <si>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</si>
  <si>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</si>
  <si>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</si>
  <si>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</si>
  <si>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</si>
  <si>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</si>
  <si>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</si>
  <si>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</si>
  <si>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</si>
  <si>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</si>
  <si>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</si>
  <si>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</si>
  <si>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</si>
  <si>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</si>
  <si>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</si>
  <si>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</si>
  <si>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</si>
  <si>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</si>
  <si>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</si>
  <si>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</si>
  <si>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</si>
  <si>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</si>
  <si>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</si>
  <si>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</si>
  <si>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</si>
  <si>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</si>
  <si>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</si>
  <si>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</si>
  <si>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</si>
  <si>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</si>
  <si>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</si>
  <si>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</si>
  <si>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</si>
  <si>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</si>
  <si>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</si>
  <si>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</si>
  <si>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</si>
  <si>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</si>
  <si>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</si>
  <si>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</si>
  <si>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</si>
  <si>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</si>
  <si>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</si>
  <si>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</si>
  <si>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</si>
  <si>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</si>
  <si>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</si>
  <si>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</si>
  <si>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</si>
  <si>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</si>
  <si>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</si>
  <si>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</si>
  <si>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</si>
  <si>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</si>
  <si>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</si>
  <si>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</si>
  <si>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</si>
  <si>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</si>
  <si>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</si>
  <si>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</si>
  <si>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</si>
  <si>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</si>
  <si>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</si>
  <si>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</si>
  <si>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</si>
  <si>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</si>
  <si>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</si>
  <si>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</si>
  <si>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</si>
  <si>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</si>
  <si>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</si>
  <si>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</si>
  <si>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</si>
  <si>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</si>
  <si>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</si>
  <si>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</si>
  <si>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</si>
  <si>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</si>
  <si>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</si>
  <si>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</si>
  <si>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</si>
  <si>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</si>
  <si>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</si>
  <si>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</si>
  <si>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</si>
  <si>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</si>
  <si>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</si>
  <si>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</si>
  <si>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</si>
  <si>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</si>
  <si>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</si>
  <si>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</si>
  <si>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</si>
  <si>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</si>
  <si>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</si>
  <si>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</si>
  <si>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</si>
  <si>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</si>
  <si>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</si>
  <si>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</si>
  <si>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</si>
  <si>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</si>
  <si>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</si>
  <si>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</si>
  <si>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</si>
  <si>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</si>
  <si>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</si>
  <si>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</si>
  <si>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</si>
  <si>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</si>
  <si>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</si>
  <si>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</si>
  <si>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</si>
  <si>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</si>
  <si>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</si>
  <si>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</si>
  <si>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</si>
  <si>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</si>
  <si>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</si>
  <si>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</si>
  <si>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</si>
  <si>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</si>
  <si>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</si>
  <si>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</si>
  <si>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</si>
  <si>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</si>
  <si>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</si>
  <si>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</si>
  <si>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</si>
  <si>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</si>
  <si>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</si>
  <si>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</si>
  <si>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</si>
  <si>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</si>
  <si>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</si>
  <si>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</si>
  <si>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</si>
  <si>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</si>
  <si>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</si>
  <si>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</si>
  <si>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</si>
  <si>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</si>
  <si>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</si>
  <si>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</si>
  <si>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</si>
  <si>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</si>
  <si>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</si>
  <si>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</si>
  <si>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</si>
  <si>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</si>
  <si>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</si>
  <si>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</si>
  <si>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</si>
  <si>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</si>
  <si>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</si>
  <si>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</si>
  <si>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</si>
  <si>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</si>
  <si>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</si>
  <si>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</si>
  <si>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</si>
  <si>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</si>
  <si>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</si>
  <si>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</si>
  <si>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</si>
  <si>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</si>
  <si>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</si>
  <si>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</si>
  <si>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</si>
  <si>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</si>
  <si>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</si>
  <si>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</si>
  <si>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</si>
  <si>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</si>
  <si>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</si>
  <si>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</si>
  <si>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</si>
  <si>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</si>
  <si>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</si>
  <si>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</si>
  <si>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</si>
  <si>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</si>
  <si>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</si>
  <si>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</si>
  <si>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</si>
  <si>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</si>
  <si>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</si>
  <si>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</si>
  <si>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</si>
  <si>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</si>
  <si>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</si>
  <si>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</si>
  <si>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</si>
  <si>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</si>
  <si>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</si>
  <si>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</si>
  <si>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</si>
  <si>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</si>
  <si>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</si>
  <si>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</si>
  <si>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</si>
  <si>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</si>
  <si>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</si>
  <si>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</si>
  <si>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</si>
  <si>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</si>
  <si>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</si>
  <si>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</si>
  <si>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</si>
  <si>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</si>
  <si>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</si>
  <si>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</si>
  <si>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</si>
  <si>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</si>
  <si>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</si>
  <si>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</si>
  <si>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</si>
  <si>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</si>
  <si>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</si>
  <si>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</si>
  <si>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</si>
  <si>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</si>
  <si>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</si>
  <si>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</si>
  <si>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</si>
  <si>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</si>
  <si>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</si>
  <si>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</si>
  <si>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</si>
  <si>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</si>
  <si>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</si>
  <si>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</si>
  <si>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</si>
  <si>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</si>
  <si>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</si>
  <si>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</si>
  <si>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</si>
  <si>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</si>
  <si>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</si>
  <si>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</si>
  <si>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</si>
  <si>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</si>
  <si>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</si>
  <si>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</si>
  <si>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</si>
  <si>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</si>
  <si>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</si>
  <si>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</si>
  <si>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</si>
  <si>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</si>
  <si>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</si>
  <si>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</si>
  <si>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</si>
  <si>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</si>
  <si>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</si>
  <si>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</si>
  <si>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</si>
  <si>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</si>
  <si>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</si>
  <si>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</si>
  <si>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</si>
  <si>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</si>
  <si>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</si>
  <si>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</si>
  <si>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</si>
  <si>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</si>
  <si>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</si>
  <si>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</si>
  <si>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</si>
  <si>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</si>
  <si>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</si>
  <si>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</si>
  <si>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</si>
  <si>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</si>
  <si>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</si>
  <si>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</si>
  <si>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</si>
  <si>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</si>
  <si>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</si>
  <si>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</si>
  <si>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</si>
  <si>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</si>
  <si>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</si>
  <si>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</si>
  <si>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</si>
  <si>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</si>
  <si>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</si>
  <si>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</si>
  <si>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</si>
  <si>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</si>
  <si>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</si>
  <si>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</si>
  <si>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</si>
  <si>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</si>
  <si>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</si>
  <si>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</si>
  <si>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</si>
  <si>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</si>
  <si>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</si>
  <si>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</si>
  <si>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</si>
  <si>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</si>
  <si>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</si>
  <si>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</si>
  <si>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</si>
  <si>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</si>
  <si>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</si>
  <si>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</si>
  <si>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</si>
  <si>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</si>
  <si>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</si>
  <si>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</si>
  <si>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</si>
  <si>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</si>
  <si>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</si>
  <si>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</si>
  <si>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</si>
  <si>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</si>
  <si>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</si>
  <si>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</si>
  <si>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</si>
  <si>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</si>
  <si>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</si>
  <si>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</si>
  <si>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</si>
  <si>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</si>
  <si>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</si>
  <si>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</si>
  <si>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</si>
  <si>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</si>
  <si>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</si>
  <si>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</si>
  <si>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</si>
  <si>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</si>
  <si>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</si>
  <si>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</si>
  <si>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</si>
  <si>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</si>
  <si>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</si>
  <si>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</si>
  <si>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</si>
  <si>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</si>
  <si>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</si>
  <si>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</si>
  <si>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</si>
  <si>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</si>
  <si>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</si>
  <si>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</si>
  <si>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</si>
  <si>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</si>
  <si>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</si>
  <si>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</si>
  <si>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</si>
  <si>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</si>
  <si>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</si>
  <si>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</si>
  <si>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</si>
  <si>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</si>
  <si>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</si>
  <si>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</si>
  <si>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</si>
  <si>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</si>
  <si>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</si>
  <si>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</si>
  <si>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</si>
  <si>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</si>
  <si>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</si>
  <si>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</si>
  <si>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</si>
  <si>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</si>
  <si>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</si>
  <si>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</si>
  <si>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</si>
  <si>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</si>
  <si>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</si>
  <si>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</si>
  <si>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</si>
  <si>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</si>
  <si>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</si>
  <si>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</si>
  <si>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</si>
  <si>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</si>
  <si>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</si>
  <si>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</si>
  <si>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</si>
  <si>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</si>
  <si>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</si>
  <si>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</si>
  <si>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</si>
  <si>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</si>
  <si>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</si>
  <si>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</si>
  <si>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</si>
  <si>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</si>
  <si>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</si>
  <si>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</si>
  <si>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</si>
  <si>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</si>
  <si>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</si>
  <si>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</si>
  <si>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</si>
  <si>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</si>
  <si>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</si>
  <si>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</si>
  <si>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</si>
  <si>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</si>
  <si>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</si>
  <si>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</si>
  <si>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</si>
  <si>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</si>
  <si>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</si>
  <si>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</si>
  <si>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</si>
  <si>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</si>
  <si>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</si>
  <si>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</si>
  <si>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</si>
  <si>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</si>
  <si>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</si>
  <si>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</si>
  <si>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</si>
  <si>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</si>
  <si>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</si>
  <si>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</si>
  <si>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</si>
  <si>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</si>
  <si>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</si>
  <si>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</si>
  <si>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</si>
  <si>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</si>
  <si>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</si>
  <si>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</si>
  <si>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</si>
  <si>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</si>
  <si>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</si>
  <si>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</si>
  <si>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</si>
  <si>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</si>
  <si>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</si>
  <si>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</si>
  <si>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</si>
  <si>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</si>
  <si>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</si>
  <si>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</si>
  <si>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</si>
  <si>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</si>
  <si>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</si>
  <si>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</si>
  <si>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</si>
  <si>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</si>
  <si>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</si>
  <si>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</si>
  <si>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</si>
  <si>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</si>
  <si>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</si>
  <si>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</si>
  <si>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</si>
  <si>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</si>
  <si>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</si>
  <si>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</si>
  <si>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</si>
  <si>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</si>
  <si>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</si>
  <si>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</si>
  <si>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</si>
  <si>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</si>
  <si>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</si>
  <si>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</si>
  <si>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</si>
  <si>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</si>
  <si>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</si>
  <si>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</si>
  <si>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</si>
  <si>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</si>
  <si>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</si>
  <si>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</si>
  <si>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</si>
  <si>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</si>
  <si>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</si>
  <si>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</si>
  <si>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</si>
  <si>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</si>
  <si>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</si>
  <si>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</si>
  <si>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</si>
  <si>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</si>
  <si>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</si>
  <si>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</si>
  <si>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</si>
  <si>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</si>
  <si>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</si>
  <si>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</si>
  <si>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</si>
  <si>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</si>
  <si>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</si>
  <si>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</si>
  <si>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</si>
  <si>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</si>
  <si>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</si>
  <si>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</si>
  <si>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</si>
  <si>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</si>
  <si>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</si>
  <si>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</si>
  <si>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</si>
  <si>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</si>
  <si>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</si>
  <si>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</si>
  <si>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</si>
  <si>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</si>
  <si>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</si>
  <si>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</si>
  <si>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</si>
  <si>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</si>
  <si>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</si>
  <si>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</si>
  <si>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</si>
  <si>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</si>
  <si>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</si>
  <si>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</si>
  <si>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</si>
  <si>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</si>
  <si>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</si>
  <si>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</si>
  <si>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</si>
  <si>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</si>
  <si>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</si>
  <si>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</si>
  <si>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</si>
  <si>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</si>
  <si>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</si>
  <si>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</si>
  <si>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</si>
  <si>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</si>
  <si>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</si>
  <si>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</si>
  <si>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</si>
  <si>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</si>
  <si>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</si>
  <si>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</si>
  <si>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</si>
  <si>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</si>
  <si>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</si>
  <si>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</si>
  <si>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</si>
  <si>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</si>
  <si>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</si>
  <si>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</si>
  <si>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</si>
  <si>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</si>
  <si>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</si>
  <si>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</si>
  <si>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</si>
  <si>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</si>
  <si>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</si>
  <si>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</si>
  <si>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</si>
  <si>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</si>
  <si>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</si>
  <si>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</si>
  <si>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</si>
  <si>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</si>
  <si>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</si>
  <si>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</si>
  <si>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</si>
  <si>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</si>
  <si>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</si>
  <si>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</si>
  <si>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</si>
  <si>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</si>
  <si>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</si>
  <si>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</si>
  <si>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</si>
  <si>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</si>
  <si>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</si>
  <si>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</si>
  <si>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</si>
  <si>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</si>
  <si>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</si>
  <si>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</si>
  <si>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</si>
  <si>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</si>
  <si>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</si>
  <si>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</si>
  <si>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</si>
  <si>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</si>
  <si>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</si>
  <si>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</si>
  <si>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</si>
  <si>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</si>
  <si>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</si>
  <si>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</si>
  <si>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</si>
  <si>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</si>
  <si>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</si>
  <si>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</si>
  <si>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</si>
  <si>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</si>
  <si>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</si>
  <si>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</si>
  <si>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</si>
  <si>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</si>
  <si>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</si>
  <si>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</si>
  <si>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</si>
  <si>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</si>
  <si>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</si>
  <si>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</si>
  <si>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</si>
  <si>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</si>
  <si>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</si>
  <si>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</si>
  <si>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</si>
  <si>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</si>
  <si>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</si>
  <si>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</si>
  <si>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</si>
  <si>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</si>
  <si>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</si>
  <si>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</si>
  <si>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</si>
  <si>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</si>
  <si>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</si>
  <si>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</si>
  <si>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</si>
  <si>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</si>
  <si>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</si>
  <si>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</si>
  <si>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</si>
  <si>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</si>
  <si>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</si>
  <si>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</si>
  <si>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</si>
  <si>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</si>
  <si>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</si>
  <si>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</si>
  <si>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</si>
  <si>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</si>
  <si>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</si>
  <si>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</si>
  <si>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</si>
  <si>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</si>
  <si>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</si>
  <si>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</si>
  <si>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</si>
  <si>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</si>
  <si>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</si>
  <si>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</si>
  <si>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</si>
  <si>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</si>
  <si>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</si>
  <si>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</si>
  <si>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</si>
  <si>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</si>
  <si>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</si>
  <si>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</si>
  <si>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</si>
  <si>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</si>
  <si>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</si>
  <si>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</si>
  <si>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</si>
  <si>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</si>
  <si>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</si>
  <si>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</si>
  <si>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</si>
  <si>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</si>
  <si>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</si>
  <si>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</si>
  <si>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</si>
  <si>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</si>
  <si>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</si>
  <si>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</si>
  <si>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</si>
  <si>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</si>
  <si>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</si>
  <si>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</si>
  <si>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</si>
  <si>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</si>
  <si>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</si>
  <si>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</si>
  <si>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</si>
  <si>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</si>
  <si>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</si>
  <si>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</si>
  <si>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</si>
  <si>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</si>
  <si>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</si>
  <si>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</si>
  <si>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</si>
  <si>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</si>
  <si>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</si>
  <si>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</si>
  <si>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</si>
  <si>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</si>
  <si>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</si>
  <si>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</si>
  <si>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</si>
  <si>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</si>
  <si>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</si>
  <si>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</si>
  <si>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</si>
  <si>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</si>
  <si>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</si>
  <si>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</si>
  <si>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</si>
  <si>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</si>
  <si>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</si>
  <si>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</si>
  <si>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</si>
  <si>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</si>
  <si>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</si>
  <si>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</si>
  <si>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</si>
  <si>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</si>
  <si>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</si>
  <si>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</si>
  <si>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</si>
  <si>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</si>
  <si>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</si>
  <si>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</si>
  <si>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</si>
  <si>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</si>
  <si>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</si>
  <si>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</si>
  <si>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</si>
  <si>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</si>
  <si>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</si>
  <si>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</si>
  <si>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</si>
  <si>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</si>
  <si>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</si>
  <si>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</si>
  <si>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</si>
  <si>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</si>
  <si>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</si>
  <si>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</si>
  <si>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</si>
  <si>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</si>
  <si>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</si>
  <si>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</si>
  <si>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</si>
  <si>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</si>
  <si>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</si>
  <si>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</si>
  <si>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</si>
  <si>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</si>
  <si>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</si>
  <si>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</si>
  <si>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</si>
  <si>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</si>
  <si>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</si>
  <si>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</si>
  <si>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</si>
  <si>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</si>
  <si>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</si>
  <si>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</si>
  <si>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</si>
  <si>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</si>
  <si>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</si>
  <si>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</si>
  <si>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</si>
  <si>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</si>
  <si>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</si>
  <si>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</si>
  <si>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</si>
  <si>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</si>
  <si>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</si>
  <si>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</si>
  <si>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</si>
  <si>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</si>
  <si>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</si>
  <si>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</si>
  <si>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</si>
  <si>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</si>
  <si>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</si>
  <si>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</si>
  <si>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</si>
  <si>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</si>
  <si>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</si>
  <si>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</si>
  <si>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</si>
  <si>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</si>
  <si>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</si>
  <si>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</si>
  <si>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</si>
  <si>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</si>
  <si>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</si>
  <si>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</si>
  <si>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</si>
  <si>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</si>
  <si>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</si>
  <si>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</si>
  <si>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</si>
  <si>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</si>
  <si>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</si>
  <si>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</si>
  <si>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</si>
  <si>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</si>
  <si>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</si>
  <si>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</si>
  <si>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</si>
  <si>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</si>
  <si>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</si>
  <si>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</si>
  <si>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</si>
  <si>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</si>
  <si>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</si>
  <si>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</si>
  <si>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</si>
  <si>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</si>
  <si>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</si>
  <si>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</si>
  <si>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</si>
  <si>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</si>
  <si>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</si>
  <si>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</si>
  <si>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</si>
  <si>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</si>
  <si>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</si>
  <si>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</si>
  <si>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</si>
  <si>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</si>
  <si>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</si>
  <si>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</si>
  <si>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</si>
  <si>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</si>
  <si>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</si>
  <si>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</si>
  <si>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</si>
  <si>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</si>
  <si>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</si>
  <si>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</si>
  <si>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</si>
  <si>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</si>
  <si>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</si>
  <si>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</si>
  <si>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</si>
  <si>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</si>
  <si>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</si>
  <si>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</si>
  <si>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</si>
  <si>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</si>
  <si>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</si>
  <si>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</si>
  <si>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</si>
  <si>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</si>
  <si>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</si>
  <si>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</si>
  <si>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</si>
  <si>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</si>
  <si>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</si>
  <si>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</si>
  <si>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</si>
  <si>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</si>
  <si>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</si>
  <si>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</si>
  <si>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</si>
  <si>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</si>
  <si>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</si>
  <si>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</si>
  <si>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</si>
  <si>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</si>
  <si>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</si>
  <si>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</si>
  <si>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</si>
  <si>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</si>
  <si>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</si>
  <si>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</si>
  <si>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</si>
  <si>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</si>
  <si>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</si>
  <si>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</si>
  <si>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</si>
  <si>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</si>
  <si>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</si>
  <si>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</si>
  <si>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</si>
  <si>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</si>
  <si>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</si>
  <si>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</si>
  <si>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</si>
  <si>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</si>
  <si>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</si>
  <si>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</si>
  <si>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</si>
  <si>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</si>
  <si>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</si>
  <si>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</si>
  <si>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</si>
  <si>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</si>
  <si>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</si>
  <si>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</si>
  <si>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</si>
  <si>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</si>
  <si>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</si>
  <si>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</si>
  <si>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</si>
  <si>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</si>
  <si>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</si>
  <si>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</si>
  <si>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</si>
  <si>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</si>
  <si>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</si>
  <si>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</si>
  <si>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</si>
  <si>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</si>
  <si>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</si>
  <si>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</si>
  <si>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</si>
  <si>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</si>
  <si>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</si>
  <si>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</si>
  <si>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</si>
  <si>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</si>
  <si>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</si>
  <si>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</si>
  <si>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</si>
  <si>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</si>
  <si>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</si>
  <si>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</si>
  <si>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</si>
  <si>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</si>
  <si>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</si>
  <si>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</si>
  <si>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</si>
  <si>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</si>
  <si>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</si>
  <si>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</si>
  <si>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</si>
  <si>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</si>
  <si>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</si>
  <si>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</si>
  <si>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</si>
  <si>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</si>
  <si>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</si>
  <si>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</si>
  <si>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</si>
  <si>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</si>
  <si>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</si>
  <si>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</si>
  <si>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</si>
  <si>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</si>
  <si>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</si>
  <si>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</si>
  <si>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</si>
  <si>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</si>
  <si>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</si>
  <si>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</si>
  <si>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</si>
  <si>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</si>
  <si>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</si>
  <si>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</si>
  <si>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</si>
  <si>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</si>
  <si>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</si>
  <si>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</si>
  <si>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</si>
  <si>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</si>
  <si>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</si>
  <si>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</si>
  <si>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</si>
  <si>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</si>
  <si>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</si>
  <si>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</si>
  <si>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</si>
  <si>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</si>
  <si>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</si>
  <si>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</si>
  <si>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</si>
  <si>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</si>
  <si>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</si>
  <si>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</si>
  <si>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</si>
  <si>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</si>
  <si>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</si>
  <si>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</si>
  <si>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</si>
  <si>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</si>
  <si>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</si>
  <si>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</si>
  <si>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</si>
  <si>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</si>
  <si>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</si>
  <si>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</si>
  <si>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</si>
  <si>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</si>
  <si>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</si>
  <si>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</si>
  <si>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</si>
  <si>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</si>
  <si>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</si>
  <si>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</si>
  <si>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</si>
  <si>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</si>
  <si>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</si>
  <si>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</si>
  <si>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</si>
  <si>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</si>
  <si>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</si>
  <si>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</si>
  <si>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</si>
  <si>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</si>
  <si>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</si>
  <si>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</si>
  <si>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</si>
  <si>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</si>
  <si>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</si>
  <si>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</si>
  <si>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</si>
  <si>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</si>
  <si>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</si>
  <si>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</si>
  <si>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</si>
  <si>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</si>
  <si>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</si>
  <si>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</si>
  <si>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</si>
  <si>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</si>
  <si>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</si>
  <si>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</si>
  <si>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</si>
  <si>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</si>
  <si>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</si>
  <si>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</si>
  <si>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</si>
  <si>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</si>
  <si>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</si>
  <si>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</si>
  <si>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</si>
  <si>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</si>
  <si>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</si>
  <si>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</si>
  <si>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</si>
  <si>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</si>
  <si>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</si>
  <si>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</si>
  <si>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</si>
  <si>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</si>
  <si>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</si>
  <si>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</si>
  <si>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</si>
  <si>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</si>
  <si>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</si>
  <si>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</si>
  <si>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</si>
  <si>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</si>
  <si>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</si>
  <si>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</si>
  <si>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</si>
  <si>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</si>
  <si>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</si>
  <si>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</si>
  <si>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</si>
  <si>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</si>
  <si>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</si>
  <si>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</si>
  <si>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</si>
  <si>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</si>
  <si>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</si>
  <si>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</si>
  <si>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</si>
  <si>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</si>
  <si>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</si>
  <si>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</si>
  <si>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</si>
  <si>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</si>
  <si>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</si>
  <si>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</si>
  <si>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</si>
  <si>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</si>
  <si>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</si>
  <si>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</si>
  <si>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</si>
  <si>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</si>
  <si>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</si>
  <si>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</si>
  <si>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</si>
  <si>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</si>
  <si>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</si>
  <si>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</si>
  <si>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</si>
  <si>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</si>
  <si>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</si>
  <si>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</si>
  <si>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</si>
  <si>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</si>
  <si>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</si>
  <si>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</si>
  <si>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</si>
  <si>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</si>
  <si>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</si>
  <si>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</si>
  <si>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</si>
  <si>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</si>
  <si>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</si>
  <si>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</si>
  <si>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</si>
  <si>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</si>
  <si>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</si>
  <si>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</si>
  <si>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</si>
  <si>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</si>
  <si>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</si>
  <si>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</si>
  <si>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</si>
  <si>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</si>
  <si>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</si>
  <si>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</si>
  <si>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</si>
  <si>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</si>
  <si>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</si>
  <si>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</si>
  <si>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</si>
  <si>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</si>
  <si>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</si>
  <si>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</si>
  <si>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</si>
  <si>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</si>
  <si>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</si>
  <si>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</si>
  <si>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</si>
  <si>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</si>
  <si>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</si>
  <si>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</si>
  <si>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</si>
  <si>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</si>
  <si>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</si>
  <si>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</si>
  <si>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</si>
  <si>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</si>
  <si>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</si>
  <si>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</si>
  <si>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</si>
  <si>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</si>
  <si>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</si>
  <si>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</si>
  <si>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</si>
  <si>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</si>
  <si>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</si>
  <si>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</si>
  <si>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</si>
  <si>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</si>
  <si>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</si>
  <si>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</si>
  <si>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</si>
  <si>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</si>
  <si>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</si>
  <si>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</si>
  <si>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</si>
  <si>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</si>
  <si>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</si>
  <si>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</si>
  <si>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</si>
  <si>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</si>
  <si>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</si>
  <si>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</si>
  <si>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</si>
  <si>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</si>
  <si>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</si>
  <si>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</si>
  <si>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</si>
  <si>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</si>
  <si>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</si>
  <si>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</si>
  <si>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</si>
  <si>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</si>
  <si>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</si>
  <si>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</si>
  <si>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</si>
  <si>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</si>
  <si>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</si>
  <si>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</si>
  <si>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</si>
  <si>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</si>
  <si>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</si>
  <si>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</si>
  <si>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</si>
  <si>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</si>
  <si>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</si>
  <si>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</si>
  <si>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</si>
  <si>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</si>
  <si>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</si>
  <si>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</si>
  <si>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</si>
  <si>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</si>
  <si>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</si>
  <si>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</si>
  <si>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</si>
  <si>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</si>
  <si>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</si>
  <si>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</si>
  <si>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</si>
  <si>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</si>
  <si>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</si>
  <si>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</si>
  <si>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</si>
  <si>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</si>
  <si>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</si>
  <si>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</si>
  <si>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</si>
  <si>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</si>
  <si>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</si>
  <si>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</si>
  <si>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</si>
  <si>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</si>
  <si>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</si>
  <si>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</si>
  <si>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</si>
  <si>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</si>
  <si>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</si>
  <si>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</si>
  <si>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</si>
  <si>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</si>
  <si>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</si>
  <si>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</si>
  <si>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</si>
  <si>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</si>
  <si>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</si>
  <si>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</si>
  <si>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</si>
  <si>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</si>
  <si>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</si>
  <si>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</si>
  <si>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</si>
  <si>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</si>
  <si>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</si>
  <si>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</si>
  <si>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</si>
  <si>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</si>
  <si>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</si>
  <si>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</si>
  <si>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</si>
  <si>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</si>
  <si>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</si>
  <si>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</si>
  <si>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</si>
  <si>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</si>
  <si>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</si>
  <si>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</si>
  <si>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</si>
  <si>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</si>
  <si>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</si>
  <si>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</si>
  <si>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</si>
  <si>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</si>
  <si>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</si>
  <si>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</si>
  <si>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</si>
  <si>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</si>
  <si>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</si>
  <si>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</si>
  <si>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</si>
  <si>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</si>
  <si>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</si>
  <si>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</si>
  <si>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</si>
  <si>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</si>
  <si>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</si>
  <si>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</si>
  <si>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</si>
  <si>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</si>
  <si>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</si>
  <si>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</si>
  <si>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</si>
  <si>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</si>
  <si>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</si>
  <si>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</si>
  <si>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</si>
  <si>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</si>
  <si>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</si>
  <si>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</si>
  <si>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</si>
  <si>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</si>
  <si>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</si>
  <si>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</si>
  <si>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</si>
  <si>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</si>
  <si>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</si>
  <si>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</si>
  <si>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</si>
  <si>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</si>
  <si>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</si>
  <si>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</si>
  <si>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</si>
  <si>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</si>
  <si>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</si>
  <si>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</si>
  <si>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</si>
  <si>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</si>
  <si>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</si>
  <si>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</si>
  <si>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</si>
  <si>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</si>
  <si>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</si>
  <si>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</si>
  <si>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</si>
  <si>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</si>
  <si>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</si>
  <si>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</si>
  <si>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</si>
  <si>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</si>
  <si>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</si>
  <si>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</si>
  <si>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</si>
  <si>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</si>
  <si>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</si>
  <si>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</si>
  <si>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</si>
  <si>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</si>
  <si>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</si>
  <si>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</si>
  <si>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</si>
  <si>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</si>
  <si>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</si>
  <si>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</si>
  <si>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</si>
  <si>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</si>
  <si>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</si>
  <si>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</si>
  <si>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</si>
  <si>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</si>
  <si>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</si>
  <si>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</si>
  <si>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</si>
  <si>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</si>
  <si>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</si>
  <si>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</si>
  <si>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</si>
  <si>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</si>
  <si>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</si>
  <si>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</si>
  <si>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</si>
  <si>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</si>
  <si>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</si>
  <si>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</si>
  <si>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</si>
  <si>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</si>
  <si>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</si>
  <si>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</si>
  <si>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</si>
  <si>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</si>
  <si>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</si>
  <si>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</si>
  <si>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</si>
  <si>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</si>
  <si>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</si>
  <si>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</si>
  <si>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</si>
  <si>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</si>
  <si>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</si>
  <si>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</si>
  <si>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</si>
  <si>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</si>
  <si>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</si>
  <si>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</si>
  <si>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</si>
  <si>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</si>
  <si>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</si>
  <si>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</si>
  <si>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</si>
  <si>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</si>
  <si>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</si>
  <si>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</si>
  <si>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</si>
  <si>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</si>
  <si>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</si>
  <si>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</si>
  <si>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</si>
  <si>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</si>
  <si>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</si>
  <si>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</si>
  <si>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</si>
  <si>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</si>
  <si>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</si>
  <si>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</si>
  <si>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</si>
  <si>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</si>
  <si>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</si>
  <si>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</si>
  <si>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</si>
  <si>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</si>
  <si>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</si>
  <si>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</si>
  <si>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</si>
  <si>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</si>
  <si>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</si>
  <si>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</si>
  <si>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</si>
  <si>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</si>
  <si>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</si>
  <si>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</si>
  <si>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</si>
  <si>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</si>
  <si>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</si>
  <si>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</si>
  <si>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</si>
  <si>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</si>
  <si>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</si>
  <si>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</si>
  <si>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</si>
  <si>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</si>
  <si>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</si>
  <si>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</si>
  <si>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</si>
  <si>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</si>
  <si>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</si>
  <si>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</si>
  <si>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</si>
  <si>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</si>
  <si>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</si>
  <si>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</si>
  <si>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</si>
  <si>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</si>
  <si>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</si>
  <si>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</si>
  <si>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</si>
  <si>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</si>
  <si>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</si>
  <si>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</si>
  <si>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</si>
  <si>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</si>
  <si>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</si>
  <si>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</si>
  <si>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</si>
  <si>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</si>
  <si>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</si>
  <si>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</si>
  <si>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</si>
  <si>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</si>
  <si>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</si>
  <si>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</si>
  <si>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</si>
  <si>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</si>
  <si>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</si>
  <si>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</si>
  <si>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</si>
  <si>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</si>
  <si>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</si>
  <si>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</si>
  <si>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</si>
  <si>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</si>
  <si>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</si>
  <si>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</si>
  <si>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</si>
  <si>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</si>
  <si>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</si>
  <si>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</si>
  <si>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</si>
  <si>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</si>
  <si>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</si>
  <si>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</si>
  <si>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</si>
  <si>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</si>
  <si>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</si>
  <si>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</si>
  <si>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</si>
  <si>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</si>
  <si>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</si>
  <si>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</si>
  <si>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</si>
  <si>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</si>
  <si>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</si>
  <si>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</si>
  <si>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</si>
  <si>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</si>
  <si>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</si>
  <si>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</si>
  <si>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</si>
  <si>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</si>
  <si>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</si>
  <si>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</si>
  <si>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</si>
  <si>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</si>
  <si>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</si>
  <si>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</si>
  <si>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</si>
  <si>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</si>
  <si>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</si>
  <si>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</si>
  <si>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</si>
  <si>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</si>
  <si>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</si>
  <si>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</si>
  <si>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</si>
  <si>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</si>
  <si>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</si>
  <si>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</si>
  <si>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</si>
  <si>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</si>
  <si>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</si>
  <si>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</si>
  <si>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</si>
  <si>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</si>
  <si>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</si>
  <si>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</si>
  <si>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</si>
  <si>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</si>
  <si>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</si>
  <si>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</si>
  <si>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</si>
  <si>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</si>
  <si>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</si>
  <si>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</si>
  <si>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</si>
  <si>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</si>
  <si>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</si>
  <si>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</si>
  <si>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</si>
  <si>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</si>
  <si>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</si>
  <si>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</si>
  <si>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</si>
  <si>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</si>
  <si>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</si>
  <si>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</si>
  <si>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</si>
  <si>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</si>
  <si>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</si>
  <si>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</si>
  <si>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</si>
  <si>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</si>
  <si>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</si>
  <si>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</si>
  <si>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</si>
  <si>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</si>
  <si>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</si>
  <si>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</si>
  <si>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</si>
  <si>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</si>
  <si>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</si>
  <si>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</si>
  <si>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</si>
  <si>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</si>
  <si>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</si>
  <si>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</si>
  <si>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</si>
  <si>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</si>
  <si>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</si>
  <si>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</si>
  <si>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</si>
  <si>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</si>
  <si>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</si>
  <si>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</si>
  <si>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</si>
  <si>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</si>
  <si>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</si>
  <si>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</si>
  <si>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</si>
  <si>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</si>
  <si>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</si>
  <si>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</si>
  <si>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</si>
  <si>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</si>
  <si>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</si>
  <si>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</si>
  <si>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</si>
  <si>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</si>
  <si>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</si>
  <si>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</si>
  <si>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</si>
  <si>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</si>
  <si>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</si>
  <si>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</si>
  <si>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</si>
  <si>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</si>
  <si>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</si>
  <si>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</si>
  <si>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</si>
  <si>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</si>
  <si>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</si>
  <si>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</si>
  <si>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</si>
  <si>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</si>
  <si>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</si>
  <si>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</si>
  <si>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</si>
  <si>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</si>
  <si>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</si>
  <si>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</si>
  <si>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</si>
  <si>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</si>
  <si>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</si>
  <si>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</si>
  <si>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</si>
  <si>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</si>
  <si>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</si>
  <si>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</si>
  <si>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</si>
  <si>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</si>
  <si>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</si>
  <si>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</si>
  <si>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</si>
  <si>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</si>
  <si>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</si>
  <si>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</si>
  <si>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</si>
  <si>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</si>
  <si>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</si>
  <si>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</si>
  <si>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</si>
  <si>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</si>
  <si>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</si>
  <si>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</si>
  <si>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</si>
  <si>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</si>
  <si>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</si>
  <si>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</si>
  <si>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</si>
  <si>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</si>
  <si>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</si>
  <si>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</si>
  <si>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</si>
  <si>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</si>
  <si>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</si>
  <si>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</si>
  <si>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</si>
  <si>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</si>
  <si>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</si>
  <si>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</si>
  <si>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</si>
  <si>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</si>
  <si>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</si>
  <si>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</si>
  <si>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</si>
  <si>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</si>
  <si>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</si>
  <si>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</si>
  <si>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</si>
  <si>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</si>
  <si>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</si>
  <si>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</si>
  <si>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</si>
  <si>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</si>
  <si>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</si>
  <si>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</si>
  <si>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</si>
  <si>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</si>
  <si>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</si>
  <si>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</si>
  <si>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</si>
  <si>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</si>
  <si>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</si>
  <si>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</si>
  <si>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</si>
  <si>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</si>
  <si>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</si>
  <si>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</si>
  <si>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</si>
  <si>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</si>
  <si>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</si>
  <si>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</si>
  <si>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</si>
  <si>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</si>
  <si>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</si>
  <si>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</si>
  <si>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</si>
  <si>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</si>
  <si>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</si>
  <si>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</si>
  <si>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</si>
  <si>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</si>
  <si>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</si>
  <si>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</si>
  <si>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</si>
  <si>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</si>
  <si>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</si>
  <si>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</si>
  <si>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</si>
  <si>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</si>
  <si>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</si>
  <si>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</si>
  <si>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</si>
  <si>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</si>
  <si>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</si>
  <si>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</si>
  <si>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</si>
  <si>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</si>
  <si>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</si>
  <si>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</si>
  <si>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</si>
  <si>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</si>
  <si>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</si>
  <si>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</si>
  <si>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</si>
  <si>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</si>
  <si>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</si>
  <si>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</si>
  <si>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</si>
  <si>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</si>
  <si>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</si>
  <si>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</si>
  <si>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</si>
  <si>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</si>
  <si>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</si>
  <si>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</si>
  <si>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</si>
  <si>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</si>
  <si>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</si>
  <si>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</si>
  <si>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</si>
  <si>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</si>
  <si>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</si>
  <si>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</si>
  <si>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</si>
  <si>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</si>
  <si>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</si>
  <si>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</si>
  <si>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</si>
  <si>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</si>
  <si>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</si>
  <si>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</si>
  <si>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</si>
  <si>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</si>
  <si>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</si>
  <si>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</si>
  <si>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</si>
  <si>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</si>
  <si>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</si>
  <si>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</si>
  <si>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</si>
  <si>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</si>
  <si>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</si>
  <si>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</si>
  <si>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</si>
  <si>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</si>
  <si>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</si>
  <si>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</si>
  <si>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</si>
  <si>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</si>
  <si>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</si>
  <si>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</si>
  <si>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</si>
  <si>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</si>
  <si>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</si>
  <si>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</si>
  <si>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</si>
  <si>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</si>
  <si>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</si>
  <si>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</si>
  <si>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</si>
  <si>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</si>
  <si>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</si>
  <si>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</si>
  <si>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</si>
  <si>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</si>
  <si>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</si>
  <si>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</si>
  <si>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</si>
  <si>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</si>
  <si>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</si>
  <si>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</si>
  <si>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</si>
  <si>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</si>
  <si>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</si>
  <si>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</si>
  <si>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</si>
  <si>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</si>
  <si>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</si>
  <si>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</si>
  <si>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</si>
  <si>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</si>
  <si>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</si>
  <si>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</si>
  <si>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</si>
  <si>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</si>
  <si>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</si>
  <si>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</si>
  <si>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</si>
  <si>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</si>
  <si>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</si>
  <si>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</si>
  <si>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</si>
  <si>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</si>
  <si>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</si>
  <si>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</si>
  <si>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</si>
  <si>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</si>
  <si>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</si>
  <si>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</si>
  <si>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</si>
  <si>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</si>
  <si>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</si>
  <si>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</si>
  <si>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</si>
  <si>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</si>
  <si>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</si>
  <si>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</si>
  <si>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</si>
  <si>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</si>
  <si>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</si>
  <si>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</si>
  <si>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</si>
  <si>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</si>
  <si>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</si>
  <si>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</si>
  <si>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</si>
  <si>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</si>
  <si>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</si>
  <si>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</si>
  <si>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</si>
  <si>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</si>
  <si>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</si>
  <si>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</si>
  <si>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</si>
  <si>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</si>
  <si>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</si>
  <si>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</si>
  <si>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</si>
  <si>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</si>
  <si>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</si>
  <si>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</si>
  <si>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</si>
  <si>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</si>
  <si>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</si>
  <si>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</si>
  <si>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</si>
  <si>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</si>
  <si>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</si>
  <si>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</si>
  <si>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</si>
  <si>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</si>
  <si>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</si>
  <si>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</si>
  <si>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</si>
  <si>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</si>
  <si>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</si>
  <si>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</si>
  <si>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</si>
  <si>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</si>
  <si>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</si>
  <si>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</si>
  <si>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</si>
  <si>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</si>
  <si>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</si>
  <si>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</si>
  <si>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</si>
  <si>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</si>
  <si>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</si>
  <si>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</si>
  <si>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</si>
  <si>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</si>
  <si>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</si>
  <si>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</si>
  <si>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</si>
  <si>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</si>
  <si>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</si>
  <si>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</si>
  <si>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</si>
  <si>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</si>
  <si>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</si>
  <si>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</si>
  <si>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</si>
  <si>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</si>
  <si>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</si>
  <si>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</si>
  <si>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</si>
  <si>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</si>
  <si>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</si>
  <si>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</si>
  <si>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</si>
  <si>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</si>
  <si>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</si>
  <si>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</si>
  <si>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</si>
  <si>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</si>
  <si>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</si>
  <si>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</si>
  <si>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</si>
  <si>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</si>
  <si>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</si>
  <si>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</si>
  <si>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</si>
  <si>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</si>
  <si>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</si>
  <si>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</si>
  <si>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</si>
  <si>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</si>
  <si>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</si>
  <si>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</si>
  <si>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</si>
  <si>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</si>
  <si>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</si>
  <si>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</si>
  <si>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</si>
  <si>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</si>
  <si>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</si>
  <si>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</si>
  <si>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</si>
  <si>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</si>
  <si>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</si>
  <si>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</si>
  <si>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</si>
  <si>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</si>
  <si>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</si>
  <si>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</si>
  <si>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</si>
  <si>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</si>
  <si>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</si>
  <si>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</si>
  <si>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</si>
  <si>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</si>
  <si>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</si>
  <si>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</si>
  <si>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</si>
  <si>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</si>
  <si>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</si>
  <si>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</si>
  <si>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</si>
  <si>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</si>
  <si>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</si>
  <si>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</si>
  <si>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</si>
  <si>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</si>
  <si>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</si>
  <si>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</si>
  <si>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</si>
  <si>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</si>
  <si>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</si>
  <si>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</si>
  <si>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</si>
  <si>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</si>
  <si>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</si>
  <si>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</si>
  <si>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</si>
  <si>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</si>
  <si>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</si>
  <si>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</si>
  <si>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</si>
  <si>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</si>
  <si>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</si>
  <si>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</si>
  <si>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</si>
  <si>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</si>
  <si>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</si>
  <si>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</si>
  <si>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</si>
  <si>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</si>
  <si>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</si>
  <si>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</si>
  <si>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</si>
  <si>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</si>
  <si>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</si>
  <si>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</si>
  <si>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</si>
  <si>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</si>
  <si>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</si>
  <si>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</si>
  <si>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</si>
  <si>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</si>
  <si>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</si>
  <si>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</si>
  <si>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</si>
  <si>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</si>
  <si>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</si>
  <si>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</si>
  <si>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</si>
  <si>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</si>
  <si>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</si>
  <si>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</si>
  <si>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</si>
  <si>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</si>
  <si>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</si>
  <si>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</si>
  <si>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</si>
  <si>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</si>
  <si>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</si>
  <si>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</si>
  <si>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</si>
  <si>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</si>
  <si>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</si>
  <si>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</si>
  <si>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</si>
  <si>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</si>
  <si>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</si>
  <si>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</si>
  <si>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</si>
  <si>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</si>
  <si>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</si>
  <si>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</si>
  <si>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</si>
  <si>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</si>
  <si>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</si>
  <si>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</si>
  <si>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</si>
  <si>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</si>
  <si>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</si>
  <si>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</si>
  <si>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</si>
  <si>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</si>
  <si>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</si>
  <si>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</si>
  <si>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</si>
  <si>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</si>
  <si>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</si>
  <si>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</si>
  <si>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</si>
  <si>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</si>
  <si>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</si>
  <si>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</si>
  <si>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</si>
  <si>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</si>
  <si>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</si>
  <si>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</si>
  <si>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</si>
  <si>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</si>
  <si>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</si>
  <si>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</si>
  <si>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</si>
  <si>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</si>
  <si>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</si>
  <si>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</si>
  <si>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</si>
  <si>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</si>
  <si>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</si>
  <si>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</si>
  <si>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</si>
  <si>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</si>
  <si>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</si>
  <si>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</si>
  <si>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</si>
  <si>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</si>
  <si>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</si>
  <si>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</si>
  <si>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</si>
  <si>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</si>
  <si>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</si>
  <si>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</si>
  <si>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</si>
  <si>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</si>
  <si>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</si>
  <si>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</si>
  <si>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</si>
  <si>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</si>
  <si>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</si>
  <si>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</si>
  <si>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</si>
  <si>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</si>
  <si>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</si>
  <si>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</si>
  <si>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</si>
  <si>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</si>
  <si>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</si>
  <si>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</si>
  <si>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</si>
  <si>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</si>
  <si>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</si>
  <si>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</si>
  <si>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</si>
  <si>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</si>
  <si>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</si>
  <si>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</si>
  <si>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</si>
  <si>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</si>
  <si>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</si>
  <si>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</si>
  <si>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</si>
  <si>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</si>
  <si>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</si>
  <si>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</si>
  <si>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</si>
  <si>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</si>
  <si>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</si>
  <si>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</si>
  <si>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</si>
  <si>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</si>
  <si>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</si>
  <si>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</si>
  <si>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</si>
  <si>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</si>
  <si>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</si>
  <si>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</si>
  <si>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</si>
  <si>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</si>
  <si>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</si>
  <si>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</si>
  <si>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</si>
  <si>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</si>
  <si>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</si>
  <si>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</si>
  <si>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</si>
  <si>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</si>
  <si>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</si>
  <si>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</si>
  <si>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</si>
  <si>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</si>
  <si>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</si>
  <si>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</si>
  <si>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</si>
  <si>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</si>
  <si>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</si>
  <si>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</si>
  <si>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</si>
  <si>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</si>
  <si>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</si>
  <si>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</si>
  <si>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</si>
  <si>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</si>
  <si>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</si>
  <si>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</si>
  <si>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</si>
  <si>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</si>
  <si>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</si>
  <si>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</si>
  <si>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</si>
  <si>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</si>
  <si>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</si>
  <si>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</si>
  <si>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</si>
  <si>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</si>
  <si>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</si>
  <si>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</si>
  <si>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</si>
  <si>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</si>
  <si>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</si>
  <si>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</si>
  <si>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</si>
  <si>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</si>
  <si>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</si>
  <si>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</si>
  <si>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</si>
  <si>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</si>
  <si>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</si>
  <si>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</si>
  <si>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</si>
  <si>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</si>
  <si>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</si>
  <si>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</si>
  <si>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</si>
  <si>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</si>
  <si>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</si>
  <si>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</si>
  <si>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</si>
  <si>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</si>
  <si>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</si>
  <si>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</si>
  <si>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</si>
  <si>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</si>
  <si>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</si>
  <si>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</si>
  <si>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</si>
  <si>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</si>
  <si>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</si>
  <si>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</si>
  <si>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</si>
  <si>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</si>
  <si>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</si>
  <si>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</si>
  <si>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</si>
  <si>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</si>
  <si>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</si>
  <si>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</si>
  <si>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</si>
  <si>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</si>
  <si>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</si>
  <si>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</si>
  <si>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</si>
  <si>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</si>
  <si>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</si>
  <si>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</si>
  <si>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</si>
  <si>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</si>
  <si>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</si>
  <si>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</si>
  <si>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</si>
  <si>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</si>
  <si>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</si>
  <si>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</si>
  <si>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</si>
  <si>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</si>
  <si>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</si>
  <si>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</si>
  <si>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</si>
  <si>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</si>
  <si>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</si>
  <si>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</si>
  <si>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</si>
  <si>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</si>
  <si>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</si>
  <si>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</si>
  <si>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</si>
  <si>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</si>
  <si>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</si>
  <si>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</si>
  <si>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</si>
  <si>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</si>
  <si>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</si>
  <si>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</si>
  <si>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</si>
  <si>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</si>
  <si>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</si>
  <si>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</si>
  <si>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</si>
  <si>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</si>
  <si>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</si>
  <si>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</si>
  <si>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</si>
  <si>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</si>
  <si>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</si>
  <si>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</si>
  <si>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</si>
  <si>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</si>
  <si>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</si>
  <si>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</si>
  <si>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</si>
  <si>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</si>
  <si>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</si>
  <si>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</si>
  <si>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</si>
  <si>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</si>
  <si>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</si>
  <si>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</si>
  <si>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</si>
  <si>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</si>
  <si>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</si>
  <si>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</si>
  <si>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</si>
  <si>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</si>
  <si>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</si>
  <si>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</si>
  <si>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</si>
  <si>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</si>
  <si>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</si>
  <si>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</si>
  <si>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</si>
  <si>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</si>
  <si>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</si>
  <si>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</si>
  <si>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</si>
  <si>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</si>
  <si>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</si>
  <si>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</si>
  <si>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</si>
  <si>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</si>
  <si>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</si>
  <si>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</si>
  <si>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</si>
  <si>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</si>
  <si>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</si>
  <si>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</si>
  <si>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</si>
  <si>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</si>
  <si>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</si>
  <si>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</si>
  <si>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</si>
  <si>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</si>
  <si>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</si>
  <si>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</si>
  <si>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</si>
  <si>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</si>
  <si>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</si>
  <si>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</si>
  <si>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</si>
  <si>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</si>
  <si>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</si>
  <si>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</si>
  <si>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</si>
  <si>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</si>
  <si>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</si>
  <si>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</si>
  <si>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</si>
  <si>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</si>
  <si>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</si>
  <si>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</si>
  <si>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</si>
  <si>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</si>
  <si>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</si>
  <si>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</si>
  <si>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</si>
  <si>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</si>
  <si>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</si>
  <si>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</si>
  <si>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</si>
  <si>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</si>
  <si>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</si>
  <si>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</si>
  <si>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</si>
  <si>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</si>
  <si>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</si>
  <si>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</si>
  <si>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</si>
  <si>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</si>
  <si>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</si>
  <si>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</si>
  <si>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</si>
  <si>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</si>
  <si>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</si>
  <si>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</si>
  <si>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</si>
  <si>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</si>
  <si>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</si>
  <si>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</si>
  <si>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</si>
  <si>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</si>
  <si>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</si>
  <si>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</si>
  <si>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</si>
  <si>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</si>
  <si>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</si>
  <si>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</si>
  <si>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</si>
  <si>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</si>
  <si>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</si>
  <si>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</si>
  <si>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</si>
  <si>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</si>
  <si>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</si>
  <si>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</si>
  <si>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</si>
  <si>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</si>
  <si>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</si>
  <si>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</si>
  <si>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</si>
  <si>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</si>
  <si>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</si>
  <si>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</si>
  <si>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</si>
  <si>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</si>
  <si>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</si>
  <si>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</si>
  <si>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</si>
  <si>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</si>
  <si>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</si>
  <si>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</si>
  <si>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</si>
  <si>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</si>
  <si>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</si>
  <si>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</si>
  <si>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</si>
  <si>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</si>
  <si>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</si>
  <si>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</si>
  <si>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</si>
  <si>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</si>
  <si>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</si>
  <si>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</si>
  <si>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</si>
  <si>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</si>
  <si>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</si>
  <si>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</si>
  <si>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</si>
  <si>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</si>
  <si>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</si>
  <si>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</si>
  <si>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</si>
  <si>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</si>
  <si>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</si>
  <si>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</si>
  <si>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</si>
  <si>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</si>
  <si>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</si>
  <si>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</si>
  <si>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</si>
  <si>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</si>
  <si>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</si>
  <si>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</si>
  <si>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</si>
  <si>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</si>
  <si>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</si>
  <si>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</si>
  <si>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</si>
  <si>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</si>
  <si>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</si>
  <si>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</si>
  <si>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</si>
  <si>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</si>
  <si>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</si>
  <si>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</si>
  <si>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</si>
  <si>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</si>
  <si>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</si>
  <si>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</si>
  <si>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</si>
  <si>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</si>
  <si>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</si>
  <si>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</si>
  <si>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</si>
  <si>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</si>
  <si>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</si>
  <si>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</si>
  <si>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</si>
  <si>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</si>
  <si>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</si>
  <si>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</si>
  <si>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</si>
  <si>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</si>
  <si>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</si>
  <si>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</si>
  <si>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</si>
  <si>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</si>
  <si>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</si>
  <si>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</si>
  <si>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</si>
  <si>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</si>
  <si>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</si>
  <si>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</si>
  <si>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</si>
  <si>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</si>
  <si>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</si>
  <si>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</si>
  <si>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</si>
  <si>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</si>
  <si>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</si>
  <si>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</si>
  <si>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</si>
  <si>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</si>
  <si>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</si>
  <si>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</si>
  <si>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</si>
  <si>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</si>
  <si>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</si>
  <si>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</si>
  <si>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</si>
  <si>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</si>
  <si>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</si>
  <si>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</si>
  <si>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</si>
  <si>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</si>
  <si>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</si>
  <si>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</si>
  <si>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</si>
  <si>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</si>
  <si>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</si>
  <si>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</si>
  <si>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</si>
  <si>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</si>
  <si>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</si>
  <si>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</si>
  <si>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</si>
  <si>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</si>
  <si>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</si>
  <si>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</si>
  <si>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</si>
  <si>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</si>
  <si>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</si>
  <si>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</si>
  <si>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</si>
  <si>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</si>
  <si>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</si>
  <si>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</si>
  <si>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</si>
  <si>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</si>
  <si>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</si>
  <si>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</si>
  <si>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</si>
  <si>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</si>
  <si>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</si>
  <si>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</si>
  <si>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</si>
  <si>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</si>
  <si>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</si>
  <si>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</si>
  <si>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</si>
  <si>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</si>
  <si>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</si>
  <si>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</si>
  <si>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</si>
  <si>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</si>
  <si>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</si>
  <si>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</si>
  <si>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</si>
  <si>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</si>
  <si>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</si>
  <si>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</si>
  <si>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</si>
  <si>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</si>
  <si>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</si>
  <si>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</si>
  <si>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</si>
  <si>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</si>
  <si>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</si>
  <si>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</si>
  <si>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</si>
  <si>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</si>
  <si>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</si>
  <si>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</si>
  <si>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</si>
  <si>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</si>
  <si>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</si>
  <si>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</si>
  <si>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</si>
  <si>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</si>
  <si>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</si>
  <si>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</si>
  <si>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</si>
  <si>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</si>
  <si>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</si>
  <si>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</si>
  <si>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</si>
  <si>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</si>
  <si>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</si>
  <si>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</si>
  <si>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</si>
  <si>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</si>
  <si>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</si>
  <si>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</si>
  <si>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</si>
  <si>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</si>
  <si>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</si>
  <si>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</si>
  <si>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</si>
  <si>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</si>
  <si>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</si>
  <si>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</si>
  <si>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</si>
  <si>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</si>
  <si>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</si>
  <si>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</si>
  <si>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</si>
  <si>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</si>
  <si>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</si>
  <si>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</si>
  <si>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</si>
  <si>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</si>
  <si>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</si>
  <si>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</si>
  <si>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</si>
  <si>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</si>
  <si>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</si>
  <si>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</si>
  <si>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</si>
  <si>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</si>
  <si>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</si>
  <si>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</si>
  <si>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</si>
  <si>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</si>
  <si>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</si>
  <si>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</si>
  <si>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</si>
  <si>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</si>
  <si>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</si>
  <si>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</si>
  <si>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</si>
  <si>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</si>
  <si>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</si>
  <si>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</si>
  <si>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</si>
  <si>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</si>
  <si>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</si>
  <si>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</si>
  <si>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</si>
  <si>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</si>
  <si>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</si>
  <si>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</si>
  <si>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</si>
  <si>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</si>
  <si>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</si>
  <si>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</si>
  <si>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</si>
  <si>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</si>
  <si>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</si>
  <si>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</si>
  <si>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</si>
  <si>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</si>
  <si>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</si>
  <si>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</si>
  <si>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</si>
  <si>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</si>
  <si>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</si>
  <si>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</si>
  <si>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</si>
  <si>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</si>
  <si>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</si>
  <si>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</si>
  <si>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</si>
  <si>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</si>
  <si>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</si>
  <si>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</si>
  <si>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</si>
  <si>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</si>
  <si>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</si>
  <si>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</si>
  <si>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</si>
  <si>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</si>
  <si>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</si>
  <si>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</si>
  <si>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</si>
  <si>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</si>
  <si>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</si>
  <si>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</si>
  <si>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</si>
  <si>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</si>
  <si>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</si>
  <si>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</si>
  <si>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</si>
  <si>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</si>
  <si>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</si>
  <si>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</si>
  <si>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</si>
  <si>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</si>
  <si>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</si>
  <si>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</si>
  <si>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</si>
  <si>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</si>
  <si>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</si>
  <si>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</si>
  <si>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</si>
  <si>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</si>
  <si>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</si>
  <si>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</si>
  <si>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</si>
  <si>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</si>
  <si>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</si>
  <si>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</si>
  <si>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</si>
  <si>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</si>
  <si>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</si>
  <si>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</si>
  <si>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</si>
  <si>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</si>
  <si>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</si>
  <si>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</si>
  <si>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</si>
  <si>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</si>
  <si>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</si>
  <si>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</si>
  <si>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</si>
  <si>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</si>
  <si>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</si>
  <si>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</si>
  <si>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</si>
  <si>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</si>
  <si>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</si>
  <si>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</si>
  <si>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</si>
  <si>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</si>
  <si>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</si>
  <si>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</si>
  <si>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</si>
  <si>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</si>
  <si>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</si>
  <si>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</si>
  <si>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</si>
  <si>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</si>
  <si>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</si>
  <si>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</si>
  <si>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</si>
  <si>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</si>
  <si>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</si>
  <si>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</si>
  <si>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</si>
  <si>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</si>
  <si>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</si>
  <si>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</si>
  <si>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</si>
  <si>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</si>
  <si>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</si>
  <si>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</si>
  <si>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</si>
  <si>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</si>
  <si>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</si>
  <si>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</si>
  <si>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</si>
  <si>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</si>
  <si>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</si>
  <si>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</si>
  <si>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</si>
  <si>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</si>
  <si>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</si>
  <si>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</si>
  <si>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</si>
  <si>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</si>
  <si>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</si>
  <si>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</si>
  <si>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</si>
  <si>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</si>
  <si>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</si>
  <si>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</si>
  <si>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</si>
  <si>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</si>
  <si>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</si>
  <si>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</si>
  <si>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</si>
  <si>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</si>
  <si>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</si>
  <si>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</si>
  <si>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</si>
  <si>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</si>
  <si>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</si>
  <si>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</si>
  <si>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</si>
  <si>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</si>
  <si>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</si>
  <si>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</si>
  <si>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</si>
  <si>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</si>
  <si>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</si>
  <si>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</si>
  <si>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</si>
  <si>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</si>
  <si>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</si>
  <si>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</si>
  <si>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</si>
  <si>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</si>
  <si>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</si>
  <si>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</si>
  <si>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</si>
  <si>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</si>
  <si>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</si>
  <si>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</si>
  <si>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</si>
  <si>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</si>
  <si>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</si>
  <si>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</si>
  <si>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</si>
  <si>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</si>
  <si>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</si>
  <si>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</si>
  <si>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</si>
  <si>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</si>
  <si>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</si>
  <si>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</si>
  <si>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</si>
  <si>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</si>
  <si>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</si>
  <si>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</si>
  <si>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</si>
  <si>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</si>
  <si>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</si>
  <si>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</si>
  <si>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</si>
  <si>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</si>
  <si>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</si>
  <si>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</si>
  <si>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</si>
  <si>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</si>
  <si>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</si>
  <si>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</si>
  <si>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</si>
  <si>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</si>
  <si>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</si>
  <si>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</si>
  <si>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</si>
  <si>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</si>
  <si>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</si>
  <si>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</si>
  <si>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</si>
  <si>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</si>
  <si>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</si>
  <si>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</si>
  <si>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</si>
  <si>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</si>
  <si>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</si>
  <si>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</si>
  <si>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</si>
  <si>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</si>
  <si>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</si>
  <si>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</si>
  <si>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</si>
  <si>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</si>
  <si>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</si>
  <si>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</si>
  <si>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</si>
  <si>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</si>
  <si>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</si>
  <si>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</si>
  <si>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</si>
  <si>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</si>
  <si>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</si>
  <si>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</si>
  <si>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</si>
  <si>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</si>
  <si>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</si>
  <si>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</si>
  <si>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</si>
  <si>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</si>
  <si>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</si>
  <si>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</si>
  <si>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</si>
  <si>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</si>
  <si>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</si>
  <si>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</si>
  <si>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</si>
  <si>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</si>
  <si>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</si>
  <si>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</si>
  <si>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</si>
  <si>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</si>
  <si>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</si>
  <si>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</si>
  <si>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</si>
  <si>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</si>
  <si>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</si>
  <si>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</si>
  <si>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</si>
  <si>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</si>
  <si>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</si>
  <si>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</si>
  <si>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</si>
  <si>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</si>
  <si>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</si>
  <si>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</si>
  <si>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</si>
  <si>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</si>
  <si>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</si>
  <si>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</si>
  <si>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</si>
  <si>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</si>
  <si>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</si>
  <si>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</si>
  <si>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</si>
  <si>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</si>
  <si>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</si>
  <si>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</si>
  <si>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</si>
  <si>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</si>
  <si>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</si>
  <si>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</si>
  <si>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</si>
  <si>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</si>
  <si>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</si>
  <si>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</si>
  <si>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</si>
  <si>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</si>
  <si>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</si>
  <si>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</si>
  <si>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</si>
  <si>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</si>
  <si>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</si>
  <si>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</si>
  <si>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</si>
  <si>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</si>
  <si>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</si>
  <si>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</si>
  <si>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</si>
  <si>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</si>
  <si>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</si>
  <si>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</si>
  <si>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</si>
  <si>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</si>
  <si>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</si>
  <si>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</si>
  <si>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</si>
  <si>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</si>
  <si>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</si>
  <si>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</si>
  <si>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</si>
  <si>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</si>
  <si>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</si>
  <si>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</si>
  <si>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</si>
  <si>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</si>
  <si>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</si>
  <si>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</si>
  <si>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</si>
  <si>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</si>
  <si>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</si>
  <si>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</si>
  <si>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</si>
  <si>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</si>
  <si>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</si>
  <si>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</si>
  <si>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</si>
  <si>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</si>
  <si>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</si>
  <si>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</si>
  <si>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</si>
  <si>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</si>
  <si>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</si>
  <si>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</si>
  <si>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</si>
  <si>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</si>
  <si>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</si>
  <si>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</si>
  <si>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</si>
  <si>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</si>
  <si>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</si>
  <si>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</si>
  <si>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</si>
  <si>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</si>
  <si>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</si>
  <si>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</si>
  <si>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</si>
  <si>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</si>
  <si>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</si>
  <si>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</si>
  <si>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</si>
  <si>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</si>
  <si>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</si>
  <si>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</si>
  <si>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</si>
  <si>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</si>
  <si>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</si>
  <si>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</si>
  <si>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</si>
  <si>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</si>
  <si>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</si>
  <si>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</si>
  <si>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</si>
  <si>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</si>
  <si>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</si>
  <si>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</si>
  <si>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</si>
  <si>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</si>
  <si>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</si>
  <si>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</si>
  <si>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</si>
  <si>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</si>
  <si>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</si>
  <si>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</si>
  <si>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</si>
  <si>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</si>
  <si>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</si>
  <si>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</si>
  <si>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</si>
  <si>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</si>
  <si>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</si>
  <si>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</si>
  <si>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</si>
  <si>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</si>
  <si>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</si>
  <si>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</si>
  <si>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</si>
  <si>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</si>
  <si>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</si>
  <si>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</si>
  <si>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</si>
  <si>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</si>
  <si>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</si>
  <si>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</si>
  <si>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</si>
  <si>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</si>
  <si>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</si>
  <si>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</si>
  <si>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</si>
  <si>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</si>
  <si>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</si>
  <si>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</si>
  <si>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</si>
  <si>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</si>
  <si>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</si>
  <si>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</si>
  <si>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</si>
  <si>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</si>
  <si>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</si>
  <si>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</si>
  <si>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</si>
  <si>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</si>
  <si>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</si>
  <si>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</si>
  <si>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</si>
  <si>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</si>
  <si>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</si>
  <si>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</si>
  <si>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</si>
  <si>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</si>
  <si>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</si>
  <si>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</si>
  <si>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</si>
  <si>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</si>
  <si>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</si>
  <si>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</si>
  <si>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</si>
  <si>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</si>
  <si>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</si>
  <si>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</si>
  <si>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</si>
  <si>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</si>
  <si>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</si>
  <si>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</si>
  <si>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</si>
  <si>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</si>
  <si>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</si>
  <si>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</si>
  <si>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</si>
  <si>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</si>
  <si>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</si>
  <si>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</si>
  <si>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</si>
  <si>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</si>
  <si>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</si>
  <si>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</si>
  <si>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</si>
  <si>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</si>
  <si>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</si>
  <si>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</si>
  <si>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</si>
  <si>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</si>
  <si>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</si>
  <si>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</si>
  <si>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</si>
  <si>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</si>
  <si>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</si>
  <si>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</si>
  <si>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</si>
  <si>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</si>
  <si>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</si>
  <si>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</si>
  <si>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</si>
  <si>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</si>
  <si>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</si>
  <si>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</si>
  <si>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</si>
  <si>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</si>
  <si>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</si>
  <si>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</si>
  <si>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</si>
  <si>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</si>
  <si>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</si>
  <si>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</si>
  <si>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</si>
  <si>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</si>
  <si>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</si>
  <si>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</si>
  <si>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</si>
  <si>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</si>
  <si>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</si>
  <si>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</si>
  <si>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</si>
  <si>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</si>
  <si>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</si>
  <si>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</si>
  <si>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</si>
  <si>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</si>
  <si>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</si>
  <si>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</si>
  <si>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</si>
  <si>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</si>
  <si>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</si>
  <si>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</si>
  <si>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</si>
  <si>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</si>
  <si>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</si>
  <si>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</si>
  <si>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</si>
  <si>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</si>
  <si>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</si>
  <si>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</si>
  <si>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</si>
  <si>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</si>
  <si>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</si>
  <si>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</si>
  <si>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</si>
  <si>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</si>
  <si>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</si>
  <si>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</si>
  <si>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</si>
  <si>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</si>
  <si>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</si>
  <si>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</si>
  <si>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</si>
  <si>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</si>
  <si>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</si>
  <si>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</si>
  <si>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</si>
  <si>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</si>
  <si>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</si>
  <si>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</si>
  <si>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</si>
  <si>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</si>
  <si>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</si>
  <si>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</si>
  <si>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</si>
  <si>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</si>
  <si>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</si>
  <si>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</si>
  <si>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</si>
  <si>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</si>
  <si>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</si>
  <si>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</si>
  <si>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</si>
  <si>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</si>
  <si>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</si>
  <si>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</si>
  <si>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</si>
  <si>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</si>
  <si>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</si>
  <si>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</si>
  <si>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</si>
  <si>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</si>
  <si>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</si>
  <si>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</si>
  <si>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</si>
  <si>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</si>
  <si>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</si>
  <si>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</si>
  <si>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</si>
  <si>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</si>
  <si>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</si>
  <si>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</si>
  <si>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</si>
  <si>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</si>
  <si>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</si>
  <si>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</si>
  <si>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</si>
  <si>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</si>
  <si>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</si>
  <si>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</si>
  <si>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</si>
  <si>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</si>
  <si>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</si>
  <si>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</si>
  <si>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</si>
  <si>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</si>
  <si>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</si>
  <si>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</si>
  <si>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</si>
  <si>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</si>
  <si>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</si>
  <si>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</si>
  <si>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</si>
  <si>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</si>
  <si>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</si>
  <si>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</si>
  <si>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</si>
  <si>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</si>
  <si>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</si>
  <si>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</si>
  <si>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</si>
  <si>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</si>
  <si>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</si>
  <si>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</si>
  <si>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</si>
  <si>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</si>
  <si>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</si>
  <si>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</si>
  <si>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</si>
  <si>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</si>
  <si>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</si>
  <si>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</si>
  <si>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</si>
  <si>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</si>
  <si>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</si>
  <si>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</si>
  <si>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</si>
  <si>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</si>
  <si>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</si>
  <si>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</si>
  <si>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</si>
  <si>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</si>
  <si>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</si>
  <si>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</si>
  <si>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</si>
  <si>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</si>
  <si>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</si>
  <si>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</si>
  <si>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</si>
  <si>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</si>
  <si>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</si>
  <si>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</si>
  <si>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</si>
  <si>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</si>
  <si>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</si>
  <si>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</si>
  <si>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</si>
  <si>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</si>
  <si>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</si>
  <si>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</si>
  <si>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</si>
  <si>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</si>
  <si>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</si>
  <si>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</si>
  <si>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</si>
  <si>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</si>
  <si>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</si>
  <si>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</si>
  <si>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</si>
  <si>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</si>
  <si>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</si>
  <si>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</si>
  <si>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</si>
  <si>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</si>
  <si>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</si>
  <si>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</si>
  <si>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</si>
  <si>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</si>
  <si>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</si>
  <si>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</si>
  <si>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</si>
  <si>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</si>
  <si>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</si>
  <si>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</si>
  <si>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</si>
  <si>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</si>
  <si>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</si>
  <si>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</si>
  <si>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</si>
  <si>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</si>
  <si>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</si>
  <si>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</si>
  <si>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</si>
  <si>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</si>
  <si>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</si>
  <si>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</si>
  <si>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</si>
  <si>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</si>
  <si>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</si>
  <si>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</si>
  <si>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</si>
  <si>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</si>
  <si>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</si>
  <si>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</si>
  <si>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</si>
  <si>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</si>
  <si>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</si>
  <si>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</si>
  <si>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</si>
  <si>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</si>
  <si>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</si>
  <si>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</si>
  <si>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</si>
  <si>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</si>
  <si>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</si>
  <si>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</si>
  <si>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</si>
  <si>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</si>
  <si>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</si>
  <si>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</si>
  <si>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</si>
  <si>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</si>
  <si>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</si>
  <si>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</si>
  <si>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</si>
  <si>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</si>
  <si>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</si>
  <si>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</si>
  <si>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</si>
  <si>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</si>
  <si>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</si>
  <si>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</si>
  <si>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</si>
  <si>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</si>
  <si>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</si>
  <si>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</si>
  <si>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</si>
  <si>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</si>
  <si>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</si>
  <si>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</si>
  <si>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</si>
  <si>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</si>
  <si>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</si>
  <si>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</si>
  <si>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</si>
  <si>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</si>
  <si>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</si>
  <si>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</si>
  <si>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</si>
  <si>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</si>
  <si>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</si>
  <si>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</si>
  <si>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</si>
  <si>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</si>
  <si>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</si>
  <si>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</si>
  <si>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</si>
  <si>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</si>
  <si>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</si>
  <si>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</si>
  <si>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</si>
  <si>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</si>
  <si>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</si>
  <si>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</si>
  <si>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</si>
  <si>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</si>
  <si>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</si>
  <si>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</si>
  <si>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</si>
  <si>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</si>
  <si>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</si>
  <si>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</si>
  <si>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</si>
  <si>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</si>
  <si>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</si>
  <si>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</si>
  <si>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</si>
  <si>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</si>
  <si>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</si>
  <si>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</si>
  <si>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</si>
  <si>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</si>
  <si>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</si>
  <si>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</si>
  <si>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</si>
  <si>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</si>
  <si>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</si>
  <si>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</si>
  <si>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</si>
  <si>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</si>
  <si>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</si>
  <si>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</si>
  <si>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</si>
  <si>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</si>
  <si>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</si>
  <si>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</si>
  <si>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</si>
  <si>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</si>
  <si>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</si>
  <si>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</si>
  <si>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</si>
  <si>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</si>
  <si>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</si>
  <si>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</si>
  <si>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</si>
  <si>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</si>
  <si>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</si>
  <si>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</si>
  <si>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</si>
  <si>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</si>
  <si>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</si>
  <si>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</si>
  <si>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</si>
  <si>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</si>
  <si>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</si>
  <si>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</si>
  <si>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</si>
  <si>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</si>
  <si>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</si>
  <si>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</si>
  <si>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</si>
  <si>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</si>
  <si>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</si>
  <si>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</si>
  <si>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</si>
  <si>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</si>
  <si>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</si>
  <si>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</si>
  <si>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</si>
  <si>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</si>
  <si>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</si>
  <si>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</si>
  <si>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</si>
  <si>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</si>
  <si>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</si>
  <si>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</si>
  <si>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</si>
  <si>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</si>
  <si>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</si>
  <si>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</si>
  <si>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</si>
  <si>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</si>
  <si>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</si>
  <si>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</si>
  <si>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</si>
  <si>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</si>
  <si>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</si>
  <si>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</si>
  <si>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</si>
  <si>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</si>
  <si>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</si>
  <si>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</si>
  <si>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</si>
  <si>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</si>
  <si>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</si>
  <si>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</si>
  <si>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</si>
  <si>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</si>
  <si>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</si>
  <si>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</si>
  <si>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</si>
  <si>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</si>
  <si>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</si>
  <si>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</si>
  <si>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</si>
  <si>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</si>
  <si>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</si>
  <si>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</si>
  <si>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</si>
  <si>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</si>
  <si>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</si>
  <si>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</si>
  <si>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</si>
  <si>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</si>
  <si>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</si>
  <si>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</si>
  <si>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</si>
  <si>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</si>
  <si>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</si>
  <si>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</si>
  <si>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</si>
  <si>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</si>
  <si>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</si>
  <si>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</si>
  <si>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</si>
  <si>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</si>
  <si>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</si>
  <si>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</si>
  <si>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</si>
  <si>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</si>
  <si>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</si>
  <si>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</si>
  <si>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</si>
  <si>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</si>
  <si>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</si>
  <si>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</si>
  <si>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</si>
  <si>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</si>
  <si>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</si>
  <si>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</si>
  <si>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</si>
  <si>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</si>
  <si>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</si>
  <si>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</si>
  <si>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</si>
  <si>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</si>
  <si>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</si>
  <si>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</si>
  <si>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</si>
  <si>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</si>
  <si>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</si>
  <si>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</si>
  <si>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</si>
  <si>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</si>
  <si>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</si>
  <si>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</si>
  <si>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</si>
  <si>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</si>
  <si>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</si>
  <si>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</si>
  <si>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</si>
  <si>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</si>
  <si>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</si>
  <si>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</si>
  <si>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</si>
  <si>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</si>
  <si>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</si>
  <si>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</si>
  <si>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</si>
  <si>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</si>
  <si>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</si>
  <si>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</si>
  <si>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</si>
  <si>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</si>
  <si>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</si>
  <si>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</si>
  <si>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</si>
  <si>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</si>
  <si>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</si>
  <si>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</si>
  <si>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</si>
  <si>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</si>
  <si>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</si>
  <si>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</si>
  <si>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</si>
  <si>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</si>
  <si>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</si>
  <si>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</si>
  <si>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</si>
  <si>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</si>
  <si>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</si>
  <si>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</si>
  <si>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</si>
  <si>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</si>
  <si>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</si>
  <si>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</si>
  <si>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</si>
  <si>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</si>
  <si>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</si>
  <si>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</si>
  <si>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</si>
  <si>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</si>
  <si>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</si>
  <si>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</si>
  <si>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</si>
  <si>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</si>
  <si>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</si>
  <si>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</si>
  <si>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</si>
  <si>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</si>
  <si>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</si>
  <si>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</si>
  <si>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</si>
  <si>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</si>
  <si>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</si>
  <si>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</si>
  <si>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</si>
  <si>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</si>
  <si>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</si>
  <si>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</si>
  <si>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</si>
  <si>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</si>
  <si>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</si>
  <si>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</si>
  <si>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</si>
  <si>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</si>
  <si>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</si>
  <si>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</si>
  <si>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</si>
  <si>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</si>
  <si>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</si>
  <si>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</si>
  <si>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</si>
  <si>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</si>
  <si>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</si>
  <si>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</si>
  <si>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</si>
  <si>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</si>
  <si>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</si>
  <si>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</si>
  <si>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</si>
  <si>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</si>
  <si>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</si>
  <si>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</si>
  <si>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</si>
  <si>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</si>
  <si>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</si>
  <si>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</si>
  <si>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</si>
  <si>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</si>
  <si>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</si>
  <si>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</si>
  <si>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</si>
  <si>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</si>
  <si>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</si>
  <si>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</si>
  <si>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</si>
  <si>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</si>
  <si>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</si>
  <si>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</si>
  <si>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</si>
  <si>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</si>
  <si>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</si>
  <si>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</si>
  <si>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</si>
  <si>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</si>
  <si>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</si>
  <si>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</si>
  <si>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</si>
  <si>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</si>
  <si>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</si>
  <si>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</si>
  <si>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</si>
  <si>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</si>
  <si>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</si>
  <si>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</si>
  <si>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</si>
  <si>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</si>
  <si>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</si>
  <si>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</si>
  <si>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</si>
  <si>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</si>
  <si>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</si>
  <si>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</si>
  <si>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</si>
  <si>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</si>
  <si>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</si>
  <si>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</si>
  <si>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</si>
  <si>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</si>
  <si>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</si>
  <si>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</si>
  <si>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</si>
  <si>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</si>
  <si>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</si>
  <si>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</si>
  <si>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</si>
  <si>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</si>
  <si>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</si>
  <si>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</si>
  <si>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</si>
  <si>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</si>
  <si>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</si>
  <si>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</si>
  <si>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</si>
  <si>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</si>
  <si>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</si>
  <si>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</si>
  <si>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</si>
  <si>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</si>
  <si>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</si>
  <si>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</si>
  <si>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</si>
  <si>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</si>
  <si>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</si>
  <si>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</si>
  <si>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</si>
  <si>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</si>
  <si>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</si>
  <si>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</si>
  <si>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</si>
  <si>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</si>
  <si>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</si>
  <si>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</si>
  <si>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</si>
  <si>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</si>
  <si>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</si>
  <si>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</si>
  <si>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</si>
  <si>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</si>
  <si>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</si>
  <si>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</si>
  <si>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</si>
  <si>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</si>
  <si>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</si>
  <si>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</si>
  <si>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</si>
  <si>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</si>
  <si>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</si>
  <si>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</si>
  <si>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</si>
  <si>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</si>
  <si>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</si>
  <si>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</si>
  <si>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</si>
  <si>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</si>
  <si>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</si>
  <si>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</si>
  <si>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</si>
  <si>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</si>
  <si>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</si>
  <si>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</si>
  <si>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</si>
  <si>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</si>
  <si>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</si>
  <si>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</si>
  <si>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</si>
  <si>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</si>
  <si>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</si>
  <si>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</si>
  <si>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</si>
  <si>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</si>
  <si>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</si>
  <si>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</si>
  <si>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</si>
  <si>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</si>
  <si>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</si>
  <si>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</si>
  <si>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</si>
  <si>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</si>
  <si>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</si>
  <si>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</si>
  <si>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</si>
  <si>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</si>
  <si>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</si>
  <si>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</si>
  <si>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</si>
  <si>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</si>
  <si>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</si>
  <si>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</si>
  <si>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</si>
  <si>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</si>
  <si>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</si>
  <si>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</si>
  <si>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</si>
  <si>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</si>
  <si>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</si>
  <si>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</si>
  <si>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</si>
  <si>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</si>
  <si>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</si>
  <si>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</si>
  <si>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</si>
  <si>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</si>
  <si>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</si>
  <si>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</si>
  <si>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</si>
  <si>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</si>
  <si>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</si>
  <si>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</si>
  <si>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</si>
  <si>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</si>
  <si>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</si>
  <si>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</si>
  <si>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</si>
  <si>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</si>
  <si>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</si>
  <si>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</si>
  <si>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</si>
  <si>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</si>
  <si>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</si>
  <si>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</si>
  <si>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</si>
  <si>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</si>
  <si>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</si>
  <si>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</si>
  <si>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</si>
  <si>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</si>
  <si>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</si>
  <si>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</si>
  <si>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</si>
  <si>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</si>
  <si>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</si>
  <si>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</si>
  <si>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</si>
  <si>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</si>
  <si>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</si>
  <si>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</si>
  <si>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</si>
  <si>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</si>
  <si>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</si>
  <si>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</si>
  <si>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</si>
  <si>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</si>
  <si>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</si>
  <si>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</si>
  <si>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</si>
  <si>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</si>
  <si>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</si>
  <si>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</si>
  <si>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</si>
  <si>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</si>
  <si>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</si>
  <si>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</si>
  <si>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</si>
  <si>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</si>
  <si>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</si>
  <si>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</si>
  <si>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</si>
  <si>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</si>
  <si>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</si>
  <si>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</si>
  <si>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</si>
  <si>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</si>
  <si>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</si>
  <si>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</si>
  <si>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</si>
  <si>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</si>
  <si>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</si>
  <si>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</si>
  <si>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</si>
  <si>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</si>
  <si>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</si>
  <si>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</si>
  <si>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</si>
  <si>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</si>
  <si>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</si>
  <si>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</si>
  <si>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</si>
  <si>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</si>
  <si>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</si>
  <si>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</si>
  <si>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</si>
  <si>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</si>
  <si>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</si>
  <si>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</si>
  <si>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</si>
  <si>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</si>
  <si>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</si>
  <si>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</si>
  <si>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</si>
  <si>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</si>
  <si>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</si>
  <si>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</si>
  <si>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</si>
  <si>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</si>
  <si>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</si>
  <si>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</si>
  <si>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</si>
  <si>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</si>
  <si>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</si>
  <si>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</si>
  <si>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</si>
  <si>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</si>
  <si>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</si>
  <si>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</si>
  <si>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</si>
  <si>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</si>
  <si>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</si>
  <si>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</si>
  <si>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</si>
  <si>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</si>
  <si>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</si>
  <si>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</si>
  <si>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</si>
  <si>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</si>
  <si>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</si>
  <si>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</si>
  <si>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</si>
  <si>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</si>
  <si>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</si>
  <si>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</si>
  <si>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</si>
  <si>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</si>
  <si>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</si>
  <si>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</si>
  <si>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</si>
  <si>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</si>
  <si>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</si>
  <si>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</si>
  <si>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</si>
  <si>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</si>
  <si>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</si>
  <si>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</si>
  <si>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</si>
  <si>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</si>
  <si>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</si>
  <si>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</si>
  <si>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</si>
  <si>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</si>
  <si>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</si>
  <si>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</si>
  <si>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</si>
  <si>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</si>
  <si>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</si>
  <si>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</si>
  <si>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</si>
  <si>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</si>
  <si>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</si>
  <si>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</si>
  <si>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</si>
  <si>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</si>
  <si>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</si>
  <si>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</si>
  <si>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</si>
  <si>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</si>
  <si>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</si>
  <si>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</si>
  <si>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</si>
  <si>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</si>
  <si>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</si>
  <si>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</si>
  <si>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</si>
  <si>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</si>
  <si>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</si>
  <si>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</si>
  <si>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</si>
  <si>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</si>
  <si>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</si>
  <si>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</si>
  <si>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</si>
  <si>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</si>
  <si>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</si>
  <si>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</si>
  <si>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</si>
  <si>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</si>
  <si>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</si>
  <si>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</si>
  <si>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</si>
  <si>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</si>
  <si>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</si>
  <si>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</si>
  <si>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</si>
  <si>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</si>
  <si>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</si>
  <si>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</si>
  <si>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</si>
  <si>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</si>
  <si>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</si>
  <si>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</si>
  <si>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</si>
  <si>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</si>
  <si>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</si>
  <si>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</si>
  <si>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</si>
  <si>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</si>
  <si>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</si>
  <si>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</si>
  <si>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</si>
  <si>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</si>
  <si>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</si>
  <si>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</si>
  <si>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</si>
  <si>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</si>
  <si>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</si>
  <si>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</si>
  <si>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</si>
  <si>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</si>
  <si>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</si>
  <si>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</si>
  <si>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</si>
  <si>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</si>
  <si>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</si>
  <si>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</si>
  <si>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</si>
  <si>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</si>
  <si>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</si>
  <si>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</si>
  <si>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</si>
  <si>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</si>
  <si>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</si>
  <si>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</si>
  <si>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</si>
  <si>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</si>
  <si>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</si>
  <si>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</si>
  <si>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</si>
  <si>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</si>
  <si>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</si>
  <si>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</si>
  <si>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</si>
  <si>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</si>
  <si>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</si>
  <si>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</si>
  <si>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</si>
  <si>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</si>
  <si>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</si>
  <si>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</si>
  <si>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</si>
  <si>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</si>
  <si>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</si>
  <si>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</si>
  <si>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</si>
  <si>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</si>
  <si>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</si>
  <si>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</si>
  <si>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</si>
  <si>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</si>
  <si>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</si>
  <si>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</si>
  <si>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</si>
  <si>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</si>
  <si>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</si>
  <si>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</si>
  <si>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</si>
  <si>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</si>
  <si>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</si>
  <si>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</si>
  <si>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</si>
  <si>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</si>
  <si>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</si>
  <si>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</si>
  <si>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</si>
  <si>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</si>
  <si>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</si>
  <si>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</si>
  <si>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</si>
  <si>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</si>
  <si>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</si>
  <si>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</si>
  <si>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</si>
  <si>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</si>
  <si>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</si>
  <si>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</si>
  <si>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</si>
  <si>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</si>
  <si>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</si>
  <si>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</si>
  <si>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</si>
  <si>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</si>
  <si>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</si>
  <si>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</si>
  <si>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</si>
  <si>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</si>
  <si>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</si>
  <si>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</si>
  <si>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</si>
  <si>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</si>
  <si>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</si>
  <si>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</si>
  <si>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</si>
  <si>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</si>
  <si>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</si>
  <si>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</si>
  <si>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</si>
  <si>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</si>
  <si>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</si>
  <si>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</si>
  <si>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</si>
  <si>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</si>
  <si>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</si>
  <si>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</si>
  <si>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</si>
  <si>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</si>
  <si>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</si>
  <si>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</si>
  <si>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</si>
  <si>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</si>
  <si>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</si>
  <si>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</si>
  <si>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</si>
  <si>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</si>
  <si>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</si>
  <si>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</si>
  <si>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</si>
  <si>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</si>
  <si>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</si>
  <si>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</si>
  <si>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</si>
  <si>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</si>
  <si>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</si>
  <si>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</si>
  <si>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</si>
  <si>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</si>
  <si>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</si>
  <si>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</si>
  <si>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</si>
  <si>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</si>
  <si>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</si>
  <si>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</si>
  <si>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</si>
  <si>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</si>
  <si>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</si>
  <si>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</si>
  <si>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</si>
  <si>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</si>
  <si>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</si>
  <si>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</si>
  <si>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</si>
  <si>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</si>
  <si>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</si>
  <si>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</si>
  <si>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</si>
  <si>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</si>
  <si>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</si>
  <si>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</si>
  <si>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</si>
  <si>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</si>
  <si>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</si>
  <si>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</si>
  <si>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</si>
  <si>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</si>
  <si>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</si>
  <si>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</si>
  <si>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</si>
  <si>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</si>
  <si>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</si>
  <si>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</si>
  <si>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</si>
  <si>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</si>
  <si>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</si>
  <si>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</si>
  <si>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</si>
  <si>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</si>
  <si>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</si>
  <si>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</si>
  <si>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</si>
  <si>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</si>
  <si>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</si>
  <si>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</si>
  <si>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</si>
  <si>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</si>
  <si>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</si>
  <si>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</si>
  <si>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</si>
  <si>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</si>
  <si>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</si>
  <si>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</si>
  <si>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</si>
  <si>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</si>
  <si>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</si>
  <si>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</si>
  <si>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</si>
  <si>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</si>
  <si>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</si>
  <si>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</si>
  <si>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</si>
  <si>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</si>
  <si>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</si>
  <si>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</si>
  <si>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</si>
  <si>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</si>
  <si>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</si>
  <si>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</si>
  <si>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</si>
  <si>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</si>
  <si>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</si>
  <si>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</si>
  <si>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</si>
  <si>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</si>
  <si>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</si>
  <si>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</si>
  <si>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</si>
  <si>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</si>
  <si>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</si>
  <si>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</si>
  <si>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</si>
  <si>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</si>
  <si>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</si>
  <si>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</si>
  <si>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</si>
  <si>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</si>
  <si>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</si>
  <si>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</si>
  <si>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</si>
  <si>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</si>
  <si>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</si>
  <si>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</si>
  <si>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</si>
  <si>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</si>
  <si>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</si>
  <si>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</si>
  <si>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</si>
  <si>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</si>
  <si>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</si>
  <si>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</si>
  <si>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</si>
  <si>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</si>
  <si>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</si>
  <si>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</si>
  <si>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</si>
  <si>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</si>
  <si>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</si>
  <si>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</si>
  <si>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</si>
  <si>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</si>
  <si>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</si>
  <si>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</si>
  <si>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</si>
  <si>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</si>
  <si>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</si>
  <si>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</si>
  <si>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</si>
  <si>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</si>
  <si>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</si>
  <si>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</si>
  <si>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</si>
  <si>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</si>
  <si>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</si>
  <si>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</si>
  <si>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</si>
  <si>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</si>
  <si>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</si>
  <si>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</si>
  <si>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</si>
  <si>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</si>
  <si>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</si>
  <si>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</si>
  <si>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</si>
  <si>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</si>
  <si>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</si>
  <si>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</si>
  <si>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</si>
  <si>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</si>
  <si>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</si>
  <si>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</si>
  <si>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</si>
  <si>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</si>
  <si>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</si>
  <si>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</si>
  <si>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</si>
  <si>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</si>
  <si>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</si>
  <si>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</si>
  <si>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</si>
  <si>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</si>
  <si>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</si>
  <si>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</si>
  <si>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</si>
  <si>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</si>
  <si>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</si>
  <si>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</si>
  <si>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</si>
  <si>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</si>
  <si>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</si>
  <si>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</si>
  <si>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</si>
  <si>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</si>
  <si>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</si>
  <si>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</si>
  <si>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</si>
  <si>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</si>
  <si>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</si>
  <si>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</si>
  <si>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</si>
  <si>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</si>
  <si>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</si>
  <si>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</si>
  <si>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</si>
  <si>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</si>
  <si>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</si>
  <si>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</si>
  <si>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</si>
  <si>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</si>
  <si>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</si>
  <si>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</si>
  <si>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</si>
  <si>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</si>
  <si>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</si>
  <si>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</si>
  <si>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</si>
  <si>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</si>
  <si>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</si>
  <si>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</si>
  <si>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</si>
  <si>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</si>
  <si>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</si>
  <si>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</si>
  <si>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</si>
  <si>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</si>
  <si>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</si>
  <si>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</si>
  <si>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</si>
  <si>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</si>
  <si>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</si>
  <si>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</si>
  <si>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</si>
  <si>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</si>
  <si>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</si>
  <si>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</si>
  <si>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</si>
  <si>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</si>
  <si>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</si>
  <si>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</si>
  <si>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</si>
  <si>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</si>
  <si>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</si>
  <si>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</si>
  <si>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</si>
  <si>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</si>
  <si>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</si>
  <si>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</si>
  <si>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</si>
  <si>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</si>
  <si>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</si>
  <si>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</si>
  <si>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</si>
  <si>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</si>
  <si>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</si>
  <si>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</si>
  <si>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</si>
  <si>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</si>
  <si>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</si>
  <si>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</si>
  <si>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</si>
  <si>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</si>
  <si>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</si>
  <si>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</si>
  <si>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</si>
  <si>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</si>
  <si>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</si>
  <si>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</si>
  <si>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</si>
  <si>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</si>
  <si>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</si>
  <si>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</si>
  <si>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</si>
  <si>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</si>
  <si>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</si>
  <si>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</si>
  <si>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</si>
  <si>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</si>
  <si>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</si>
  <si>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</si>
  <si>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</si>
  <si>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</si>
  <si>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</si>
  <si>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</si>
  <si>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</si>
  <si>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</si>
  <si>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</si>
  <si>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</si>
  <si>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</si>
  <si>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</si>
  <si>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</si>
  <si>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</si>
  <si>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</si>
  <si>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</si>
  <si>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</si>
  <si>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</si>
  <si>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</si>
  <si>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</si>
  <si>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</si>
  <si>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</si>
  <si>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</si>
  <si>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</si>
  <si>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</si>
  <si>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</si>
  <si>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</si>
  <si>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</si>
  <si>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</si>
  <si>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</si>
  <si>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</si>
  <si>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</si>
  <si>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</si>
  <si>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</si>
  <si>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</si>
  <si>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</si>
  <si>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</si>
  <si>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</si>
  <si>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</si>
  <si>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</si>
  <si>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</si>
  <si>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</si>
  <si>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</si>
  <si>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</si>
  <si>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</si>
  <si>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</si>
  <si>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</si>
  <si>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</si>
  <si>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</si>
  <si>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</si>
  <si>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</si>
  <si>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</si>
  <si>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</si>
  <si>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</si>
  <si>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</si>
  <si>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</si>
  <si>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</si>
  <si>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</si>
  <si>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</si>
  <si>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</si>
  <si>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</si>
  <si>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</si>
  <si>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</si>
  <si>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</si>
  <si>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</si>
  <si>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</si>
  <si>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</si>
  <si>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</si>
  <si>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</si>
  <si>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</si>
  <si>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</si>
  <si>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</si>
  <si>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</si>
  <si>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</si>
  <si>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</si>
  <si>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</si>
  <si>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</si>
  <si>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</si>
  <si>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</si>
  <si>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</si>
  <si>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</si>
  <si>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</si>
  <si>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</si>
  <si>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</si>
  <si>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</si>
  <si>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</si>
  <si>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</si>
  <si>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</si>
  <si>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</si>
  <si>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</si>
  <si>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</si>
  <si>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</si>
  <si>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</si>
  <si>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</si>
  <si>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</si>
  <si>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</si>
  <si>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</si>
  <si>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</si>
  <si>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</si>
  <si>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</si>
  <si>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</si>
  <si>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</si>
  <si>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</si>
  <si>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</si>
  <si>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</si>
  <si>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</si>
  <si>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</si>
  <si>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</si>
  <si>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</si>
  <si>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</si>
  <si>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</si>
  <si>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</si>
  <si>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</si>
  <si>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</si>
  <si>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</si>
  <si>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</si>
  <si>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</si>
  <si>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</si>
  <si>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</si>
  <si>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</si>
  <si>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</si>
  <si>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</si>
  <si>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</si>
  <si>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</si>
  <si>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</si>
  <si>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</si>
  <si>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</si>
  <si>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</si>
  <si>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</si>
  <si>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</si>
  <si>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</si>
  <si>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</si>
  <si>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</si>
  <si>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</si>
  <si>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</si>
  <si>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</si>
  <si>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</si>
  <si>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</si>
  <si>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</si>
  <si>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</si>
  <si>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</si>
  <si>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</si>
  <si>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</si>
  <si>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</si>
  <si>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</si>
  <si>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</si>
  <si>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</si>
  <si>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</si>
  <si>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</si>
  <si>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</si>
  <si>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</si>
  <si>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</si>
  <si>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</si>
  <si>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</si>
  <si>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</si>
  <si>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</si>
  <si>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</si>
  <si>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</si>
  <si>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</si>
  <si>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</si>
  <si>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</si>
  <si>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</si>
  <si>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</si>
  <si>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</si>
  <si>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</si>
  <si>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</si>
  <si>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</si>
  <si>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</si>
  <si>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</si>
  <si>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</si>
  <si>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</si>
  <si>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</si>
  <si>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</si>
  <si>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</si>
  <si>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</si>
  <si>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</si>
  <si>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</si>
  <si>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</si>
  <si>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</si>
  <si>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</si>
  <si>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</si>
  <si>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</si>
  <si>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</si>
  <si>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</si>
  <si>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</si>
  <si>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</si>
  <si>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</si>
  <si>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</si>
  <si>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</si>
  <si>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</si>
  <si>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</si>
  <si>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</si>
  <si>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</si>
  <si>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</si>
  <si>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</si>
  <si>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</si>
  <si>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</si>
  <si>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</si>
  <si>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</si>
  <si>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</si>
  <si>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</si>
  <si>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</si>
  <si>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</si>
  <si>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</si>
  <si>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</si>
  <si>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</si>
  <si>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</si>
  <si>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</si>
  <si>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</si>
  <si>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</si>
  <si>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</si>
  <si>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</si>
  <si>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</si>
  <si>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</si>
  <si>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</si>
  <si>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</si>
  <si>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</si>
  <si>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</si>
  <si>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</si>
  <si>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</si>
  <si>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</si>
  <si>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</si>
  <si>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</si>
  <si>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</si>
  <si>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</si>
  <si>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</si>
  <si>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</si>
  <si>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</si>
  <si>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</si>
  <si>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</si>
  <si>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</si>
  <si>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</si>
  <si>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</si>
  <si>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</si>
  <si>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</si>
  <si>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</si>
  <si>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</si>
  <si>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</si>
  <si>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</si>
  <si>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</si>
  <si>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</si>
  <si>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</si>
  <si>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</si>
  <si>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</si>
  <si>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</si>
  <si>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</si>
  <si>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</si>
  <si>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</si>
  <si>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</si>
  <si>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</si>
  <si>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</si>
  <si>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</si>
  <si>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</si>
  <si>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</si>
  <si>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</si>
  <si>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</si>
  <si>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</si>
  <si>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</si>
  <si>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</si>
  <si>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</si>
  <si>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</si>
  <si>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</si>
  <si>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</si>
  <si>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</si>
  <si>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</si>
  <si>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</si>
  <si>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</si>
  <si>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</si>
  <si>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</si>
  <si>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</si>
  <si>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</si>
  <si>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</si>
  <si>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</si>
  <si>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</si>
  <si>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</si>
  <si>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</si>
  <si>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</si>
  <si>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</si>
  <si>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</si>
  <si>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</si>
  <si>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</si>
  <si>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</si>
  <si>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</si>
  <si>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</si>
  <si>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</si>
  <si>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</si>
  <si>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</si>
  <si>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</si>
  <si>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</si>
  <si>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</si>
  <si>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</si>
  <si>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</si>
  <si>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</si>
  <si>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</si>
  <si>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</si>
  <si>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</si>
  <si>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</si>
  <si>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</si>
  <si>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</si>
  <si>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</si>
  <si>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</si>
  <si>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</si>
  <si>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</si>
  <si>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</si>
  <si>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</si>
  <si>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</si>
  <si>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</si>
  <si>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</si>
  <si>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</si>
  <si>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</si>
  <si>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</si>
  <si>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</si>
  <si>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</si>
  <si>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</si>
  <si>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</si>
  <si>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</si>
  <si>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</si>
  <si>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</si>
  <si>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</si>
  <si>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</si>
  <si>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</si>
  <si>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</si>
  <si>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</si>
  <si>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</si>
  <si>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</si>
  <si>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</si>
  <si>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</si>
  <si>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</si>
  <si>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</si>
  <si>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</si>
  <si>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</si>
  <si>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</si>
  <si>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</si>
  <si>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</si>
  <si>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</si>
  <si>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</si>
  <si>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</si>
  <si>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</si>
  <si>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</si>
  <si>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</si>
  <si>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</si>
  <si>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</si>
  <si>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</si>
  <si>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</si>
  <si>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</si>
  <si>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</si>
  <si>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</si>
  <si>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</si>
  <si>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</si>
  <si>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</si>
  <si>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</si>
  <si>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</si>
  <si>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</si>
  <si>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</si>
  <si>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</si>
  <si>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</si>
  <si>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</si>
  <si>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</si>
  <si>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</si>
  <si>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</si>
  <si>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</si>
  <si>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</si>
  <si>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</si>
  <si>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</si>
  <si>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</si>
  <si>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</si>
  <si>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</si>
  <si>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</si>
  <si>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</si>
  <si>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</si>
  <si>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</si>
  <si>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</si>
  <si>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</si>
  <si>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</si>
  <si>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</si>
  <si>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</si>
  <si>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</si>
  <si>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</si>
  <si>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</si>
  <si>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</si>
  <si>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</si>
  <si>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</si>
  <si>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</si>
  <si>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</si>
  <si>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</si>
  <si>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</si>
  <si>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</si>
  <si>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</si>
  <si>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</si>
  <si>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</si>
  <si>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</si>
  <si>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</si>
  <si>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</si>
  <si>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</si>
  <si>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</si>
  <si>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</si>
  <si>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</si>
  <si>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</si>
  <si>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</si>
  <si>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</si>
  <si>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</si>
  <si>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</si>
  <si>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</si>
  <si>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</si>
  <si>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</si>
  <si>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</si>
  <si>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</si>
  <si>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</si>
  <si>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</si>
  <si>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</si>
  <si>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</si>
  <si>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</si>
  <si>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</si>
  <si>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</si>
  <si>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</si>
  <si>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</si>
  <si>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</si>
  <si>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</si>
  <si>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</si>
  <si>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</si>
  <si>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</si>
  <si>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</si>
  <si>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</si>
  <si>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</si>
  <si>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</si>
  <si>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</si>
  <si>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</si>
  <si>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</si>
  <si>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</si>
  <si>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</si>
  <si>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</si>
  <si>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</si>
  <si>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</si>
  <si>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</si>
  <si>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</si>
  <si>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</si>
  <si>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</si>
  <si>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</si>
  <si>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</si>
  <si>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</si>
  <si>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</si>
  <si>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</si>
  <si>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</si>
  <si>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</si>
  <si>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</si>
  <si>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</si>
  <si>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</si>
  <si>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</si>
  <si>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</si>
  <si>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</si>
  <si>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</si>
  <si>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</si>
  <si>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</si>
  <si>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</si>
  <si>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</si>
  <si>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</si>
  <si>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</si>
  <si>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</si>
  <si>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</si>
  <si>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</si>
  <si>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</si>
  <si>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</si>
  <si>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</si>
  <si>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</si>
  <si>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</si>
  <si>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</si>
  <si>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</si>
  <si>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</si>
  <si>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</si>
  <si>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</si>
  <si>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</si>
  <si>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</si>
  <si>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</si>
  <si>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</si>
  <si>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</si>
  <si>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</si>
  <si>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</si>
  <si>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</si>
  <si>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</si>
  <si>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</si>
  <si>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</si>
  <si>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</si>
  <si>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</si>
  <si>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</si>
  <si>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</si>
  <si>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</si>
  <si>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</si>
  <si>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</si>
  <si>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</si>
  <si>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</si>
  <si>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</si>
  <si>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</si>
  <si>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</si>
  <si>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</si>
  <si>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</si>
  <si>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</si>
  <si>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</si>
  <si>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</si>
  <si>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</si>
  <si>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</si>
  <si>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</si>
  <si>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</si>
  <si>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</si>
  <si>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</si>
  <si>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</si>
  <si>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</si>
  <si>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</si>
  <si>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</si>
  <si>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</si>
  <si>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</si>
  <si>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</si>
  <si>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</si>
  <si>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</si>
  <si>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</si>
  <si>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</si>
  <si>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</si>
  <si>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</si>
  <si>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</si>
  <si>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</si>
  <si>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</si>
  <si>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</si>
  <si>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</si>
  <si>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</si>
  <si>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</si>
  <si>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</si>
  <si>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</si>
  <si>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</si>
  <si>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</si>
  <si>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</si>
  <si>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</si>
  <si>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</si>
  <si>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</si>
  <si>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</si>
  <si>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</si>
  <si>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</si>
  <si>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</si>
  <si>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</si>
  <si>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</si>
  <si>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</si>
  <si>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</si>
  <si>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</si>
  <si>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</si>
  <si>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</si>
  <si>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</si>
  <si>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</si>
  <si>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</si>
  <si>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</si>
  <si>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</si>
  <si>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</si>
  <si>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</si>
  <si>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</si>
  <si>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</si>
  <si>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</si>
  <si>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</si>
  <si>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</si>
  <si>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</si>
  <si>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</si>
  <si>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</si>
  <si>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</si>
  <si>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</si>
  <si>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</si>
  <si>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</si>
  <si>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</si>
  <si>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</si>
  <si>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</si>
  <si>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</si>
  <si>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</si>
  <si>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</si>
  <si>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</si>
  <si>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</si>
  <si>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</si>
  <si>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</si>
  <si>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</si>
  <si>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</si>
  <si>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</si>
  <si>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</si>
  <si>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</si>
  <si>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</si>
  <si>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</si>
  <si>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</si>
  <si>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</si>
  <si>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</si>
  <si>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</si>
  <si>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</si>
  <si>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</si>
  <si>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</si>
  <si>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</si>
  <si>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</si>
  <si>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</si>
  <si>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</si>
  <si>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</si>
  <si>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</si>
  <si>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</si>
  <si>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</si>
  <si>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</si>
  <si>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</si>
  <si>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</si>
  <si>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</si>
  <si>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</si>
  <si>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</si>
  <si>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</si>
  <si>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</si>
  <si>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</si>
  <si>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</si>
  <si>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</si>
  <si>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</si>
  <si>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</si>
  <si>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</si>
  <si>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</si>
  <si>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</si>
  <si>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</si>
  <si>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</si>
  <si>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</si>
  <si>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</si>
  <si>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</si>
  <si>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</si>
  <si>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</si>
  <si>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</si>
  <si>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</si>
  <si>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</si>
  <si>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</si>
  <si>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</si>
  <si>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</si>
  <si>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</si>
  <si>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</si>
  <si>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</si>
  <si>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</si>
  <si>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</si>
  <si>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</si>
  <si>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</si>
  <si>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</si>
  <si>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</si>
  <si>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</si>
  <si>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</si>
  <si>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</si>
  <si>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</si>
  <si>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</si>
  <si>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</si>
  <si>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</si>
  <si>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</si>
  <si>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</si>
  <si>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</si>
  <si>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</si>
  <si>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</si>
  <si>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</si>
  <si>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</si>
  <si>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</si>
  <si>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</si>
  <si>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</si>
  <si>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</si>
  <si>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</si>
  <si>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</si>
  <si>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</si>
  <si>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</si>
  <si>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</si>
  <si>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</si>
  <si>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</si>
  <si>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</si>
  <si>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</si>
  <si>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</si>
  <si>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</si>
  <si>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</si>
  <si>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</si>
  <si>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</si>
  <si>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</si>
  <si>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</si>
  <si>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</si>
  <si>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</si>
  <si>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</si>
  <si>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</si>
  <si>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</si>
  <si>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</si>
  <si>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</si>
  <si>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</si>
  <si>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</si>
  <si>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</si>
  <si>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</si>
  <si>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</si>
  <si>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</si>
  <si>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</si>
  <si>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</si>
  <si>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</si>
  <si>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</si>
  <si>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</si>
  <si>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</si>
  <si>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</si>
  <si>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</si>
  <si>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</si>
  <si>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</si>
  <si>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</si>
  <si>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</si>
  <si>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</si>
  <si>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</si>
  <si>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</si>
  <si>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</si>
  <si>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</si>
  <si>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</si>
  <si>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</si>
  <si>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</si>
  <si>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</si>
  <si>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</si>
  <si>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</si>
  <si>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</si>
  <si>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</si>
  <si>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</si>
  <si>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</si>
  <si>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</si>
  <si>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</si>
  <si>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</si>
  <si>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</si>
  <si>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</si>
  <si>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</si>
  <si>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</si>
  <si>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</si>
  <si>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</si>
  <si>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</si>
  <si>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</si>
  <si>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</si>
  <si>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</si>
  <si>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</si>
  <si>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</si>
  <si>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</si>
  <si>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</si>
  <si>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</si>
  <si>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</si>
  <si>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</si>
  <si>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</si>
  <si>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</si>
  <si>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</si>
  <si>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</si>
  <si>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</si>
  <si>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</si>
  <si>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</si>
  <si>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</si>
  <si>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</si>
  <si>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</si>
  <si>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</si>
  <si>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</si>
  <si>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</si>
  <si>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</si>
  <si>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</si>
  <si>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</si>
  <si>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</si>
  <si>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</si>
  <si>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</si>
  <si>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</si>
  <si>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</si>
  <si>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</si>
  <si>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</si>
  <si>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</si>
  <si>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</si>
  <si>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</si>
  <si>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</si>
  <si>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</si>
  <si>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</si>
  <si>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</si>
  <si>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</si>
  <si>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</si>
  <si>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</si>
  <si>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</si>
  <si>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</si>
  <si>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</si>
  <si>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</si>
  <si>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</si>
  <si>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</si>
  <si>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</si>
  <si>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</si>
  <si>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</si>
  <si>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</si>
  <si>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</si>
  <si>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</si>
  <si>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</si>
  <si>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</si>
  <si>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</si>
  <si>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</si>
  <si>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</si>
  <si>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</si>
  <si>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</si>
  <si>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</si>
  <si>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</si>
  <si>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</si>
  <si>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</si>
  <si>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</si>
  <si>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</si>
  <si>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</si>
  <si>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</si>
  <si>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</si>
  <si>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</si>
  <si>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</si>
  <si>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</si>
  <si>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</si>
  <si>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</si>
  <si>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</si>
  <si>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</si>
  <si>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</si>
  <si>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</si>
  <si>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</si>
  <si>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</si>
  <si>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</si>
  <si>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</si>
  <si>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</si>
  <si>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</si>
  <si>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</si>
  <si>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</si>
  <si>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</si>
  <si>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</si>
  <si>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</si>
  <si>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</si>
  <si>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</si>
  <si>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</si>
  <si>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</si>
  <si>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</si>
  <si>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</si>
  <si>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</si>
  <si>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</si>
  <si>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</si>
  <si>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</si>
  <si>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</si>
  <si>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</si>
  <si>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</si>
  <si>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</si>
  <si>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</si>
  <si>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</si>
  <si>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</si>
  <si>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</si>
  <si>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</si>
  <si>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</si>
  <si>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</si>
  <si>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</si>
  <si>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</si>
  <si>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</si>
  <si>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</si>
  <si>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</si>
  <si>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</si>
  <si>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</si>
  <si>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</si>
  <si>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</si>
  <si>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</si>
  <si>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</si>
  <si>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</si>
  <si>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</si>
  <si>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</si>
  <si>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</si>
  <si>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</si>
  <si>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</si>
  <si>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</si>
  <si>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</si>
  <si>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</si>
  <si>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</si>
  <si>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</si>
  <si>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</si>
  <si>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</si>
  <si>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</si>
  <si>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</si>
  <si>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</si>
  <si>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</si>
  <si>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</si>
  <si>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</si>
  <si>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</si>
  <si>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</si>
  <si>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</si>
  <si>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</si>
  <si>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</si>
  <si>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</si>
  <si>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</si>
  <si>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</si>
  <si>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</si>
  <si>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</si>
  <si>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</si>
  <si>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</si>
  <si>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</si>
  <si>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</si>
  <si>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</si>
  <si>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</si>
  <si>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</si>
  <si>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</si>
  <si>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</si>
  <si>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</si>
  <si>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</si>
  <si>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</si>
  <si>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</si>
  <si>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</si>
  <si>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</si>
  <si>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</si>
  <si>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</si>
  <si>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</si>
  <si>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</si>
  <si>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</si>
  <si>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</si>
  <si>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</si>
  <si>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</si>
  <si>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</si>
  <si>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</si>
  <si>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</si>
  <si>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</si>
  <si>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</si>
  <si>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</si>
  <si>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</si>
  <si>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</si>
  <si>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</si>
  <si>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</si>
  <si>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</si>
  <si>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</si>
  <si>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</si>
  <si>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</si>
  <si>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</si>
  <si>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</si>
  <si>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</si>
  <si>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</si>
  <si>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</si>
  <si>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</si>
  <si>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</si>
  <si>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</si>
  <si>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</si>
  <si>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</si>
  <si>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</si>
  <si>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</si>
  <si>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</si>
  <si>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</si>
  <si>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</si>
  <si>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</si>
  <si>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</si>
  <si>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</si>
  <si>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</si>
  <si>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</si>
  <si>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</si>
  <si>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</si>
  <si>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</si>
  <si>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</si>
  <si>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</si>
  <si>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</si>
  <si>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</si>
  <si>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</si>
  <si>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</si>
  <si>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</si>
  <si>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</si>
  <si>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</si>
  <si>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</si>
  <si>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</si>
  <si>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</si>
  <si>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</si>
  <si>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</si>
  <si>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</si>
  <si>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</si>
  <si>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</si>
  <si>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</si>
  <si>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</si>
  <si>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</si>
  <si>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</si>
  <si>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</si>
  <si>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</si>
  <si>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</si>
  <si>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</si>
  <si>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</si>
  <si>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</si>
  <si>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</si>
  <si>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</si>
  <si>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</si>
  <si>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</si>
  <si>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</si>
  <si>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</si>
  <si>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</si>
  <si>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</si>
  <si>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</si>
  <si>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</si>
  <si>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</si>
  <si>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</si>
  <si>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</si>
  <si>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</si>
  <si>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</si>
  <si>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</si>
  <si>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</si>
  <si>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</si>
  <si>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</si>
  <si>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</si>
  <si>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</si>
  <si>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</si>
  <si>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</si>
  <si>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</si>
  <si>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</si>
  <si>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</si>
  <si>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</si>
  <si>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</si>
  <si>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</si>
  <si>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</si>
  <si>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</si>
  <si>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</si>
  <si>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</si>
  <si>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</si>
  <si>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</si>
  <si>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</si>
  <si>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</si>
  <si>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</si>
  <si>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</si>
  <si>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</si>
  <si>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</si>
  <si>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</si>
  <si>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</si>
  <si>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</si>
  <si>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</si>
  <si>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</si>
  <si>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</si>
  <si>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</si>
  <si>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</si>
  <si>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</si>
  <si>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</si>
  <si>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</si>
  <si>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</si>
  <si>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</si>
  <si>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</si>
  <si>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</si>
  <si>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</si>
  <si>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</si>
  <si>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</si>
  <si>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</si>
  <si>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</si>
  <si>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</si>
  <si>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</si>
  <si>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</si>
  <si>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</si>
  <si>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</si>
  <si>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</si>
  <si>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</si>
  <si>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</si>
  <si>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</si>
  <si>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</si>
  <si>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</si>
  <si>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</si>
  <si>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</si>
  <si>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</si>
  <si>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</si>
  <si>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</si>
  <si>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</si>
  <si>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</si>
  <si>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</si>
  <si>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</si>
  <si>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</si>
  <si>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</si>
  <si>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</si>
  <si>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</si>
  <si>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</si>
  <si>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</si>
  <si>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</si>
  <si>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</si>
  <si>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</si>
  <si>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</si>
  <si>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</si>
  <si>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</si>
  <si>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</si>
  <si>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</si>
  <si>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</si>
  <si>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</si>
  <si>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</si>
  <si>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</si>
  <si>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</si>
  <si>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</si>
  <si>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</si>
  <si>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</si>
  <si>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</si>
  <si>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</si>
  <si>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</si>
  <si>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</si>
  <si>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</si>
  <si>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</si>
  <si>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</si>
  <si>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</si>
  <si>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</si>
  <si>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</si>
  <si>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</si>
  <si>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</si>
  <si>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</si>
  <si>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</si>
  <si>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</si>
  <si>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</si>
  <si>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</si>
  <si>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</si>
  <si>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</si>
  <si>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</si>
  <si>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</si>
  <si>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</si>
  <si>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</si>
  <si>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</si>
  <si>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</si>
  <si>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</si>
  <si>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</si>
  <si>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</si>
  <si>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</si>
  <si>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</si>
  <si>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</si>
  <si>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</si>
  <si>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</si>
  <si>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</si>
  <si>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</si>
  <si>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</si>
  <si>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</si>
  <si>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</si>
  <si>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</si>
  <si>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</si>
  <si>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</si>
  <si>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</si>
  <si>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</si>
  <si>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</si>
  <si>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</si>
  <si>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</si>
  <si>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</si>
  <si>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</si>
  <si>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</si>
  <si>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</si>
  <si>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</si>
  <si>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</si>
  <si>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</si>
  <si>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</si>
  <si>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</si>
  <si>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</si>
  <si>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</si>
  <si>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</si>
  <si>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</si>
  <si>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</si>
  <si>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</si>
  <si>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</si>
  <si>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</si>
  <si>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</si>
  <si>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</si>
  <si>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</si>
  <si>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</si>
  <si>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</si>
  <si>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</si>
  <si>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</si>
  <si>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</si>
  <si>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</si>
  <si>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</si>
  <si>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</si>
  <si>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</si>
  <si>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</si>
  <si>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</si>
  <si>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</si>
  <si>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</si>
  <si>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</si>
  <si>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</si>
  <si>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</si>
  <si>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</si>
  <si>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</si>
  <si>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</si>
  <si>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</si>
  <si>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</si>
  <si>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</si>
  <si>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</si>
  <si>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</si>
  <si>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</si>
  <si>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</si>
  <si>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</si>
  <si>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</si>
  <si>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</si>
  <si>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</si>
  <si>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</si>
  <si>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</si>
  <si>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</si>
  <si>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</si>
  <si>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</si>
  <si>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</si>
  <si>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</si>
  <si>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</si>
  <si>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</si>
  <si>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</si>
  <si>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</si>
  <si>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</si>
  <si>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</si>
  <si>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</si>
  <si>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</si>
  <si>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</si>
  <si>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</si>
  <si>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</si>
  <si>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</si>
  <si>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</si>
  <si>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</si>
  <si>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</si>
  <si>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</si>
  <si>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</si>
  <si>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</si>
  <si>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</si>
  <si>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</si>
  <si>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</si>
  <si>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</si>
  <si>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</si>
  <si>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</si>
  <si>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</si>
  <si>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</si>
  <si>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</si>
  <si>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</si>
  <si>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</si>
  <si>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</si>
  <si>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</si>
  <si>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</si>
  <si>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</si>
  <si>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</si>
  <si>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</si>
  <si>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</si>
  <si>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</si>
  <si>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</si>
  <si>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</si>
  <si>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</si>
  <si>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</si>
  <si>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</si>
  <si>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</si>
  <si>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</si>
  <si>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</si>
  <si>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</si>
  <si>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</si>
  <si>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</si>
  <si>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</si>
  <si>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</si>
  <si>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</si>
  <si>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</si>
  <si>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</si>
  <si>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</si>
  <si>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</si>
  <si>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</si>
  <si>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</si>
  <si>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</si>
  <si>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</si>
  <si>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</si>
  <si>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</si>
  <si>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</si>
  <si>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</si>
  <si>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</si>
  <si>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</si>
  <si>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</si>
  <si>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</si>
  <si>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</si>
  <si>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</si>
  <si>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</si>
  <si>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</si>
  <si>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</si>
  <si>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</si>
  <si>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</si>
  <si>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</si>
  <si>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</si>
  <si>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</si>
  <si>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</si>
  <si>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</si>
  <si>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</si>
  <si>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</si>
  <si>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</si>
  <si>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</si>
  <si>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</si>
  <si>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</si>
  <si>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</si>
  <si>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</si>
  <si>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</si>
  <si>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</si>
  <si>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</si>
  <si>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</si>
  <si>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</si>
  <si>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</si>
  <si>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</si>
  <si>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</si>
  <si>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</si>
  <si>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</si>
  <si>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</si>
  <si>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</si>
  <si>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</si>
  <si>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</si>
  <si>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</si>
  <si>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</si>
  <si>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</si>
  <si>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</si>
  <si>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</si>
  <si>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</si>
  <si>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</si>
  <si>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</si>
  <si>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</si>
  <si>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</si>
  <si>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</si>
  <si>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</si>
  <si>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</si>
  <si>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</si>
  <si>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</si>
  <si>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</si>
  <si>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</si>
  <si>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</si>
  <si>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</si>
  <si>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</si>
  <si>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</si>
  <si>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</si>
  <si>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</si>
  <si>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</si>
  <si>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</si>
  <si>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</si>
  <si>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</si>
  <si>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</si>
  <si>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</si>
  <si>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</si>
  <si>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</si>
  <si>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</si>
  <si>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</si>
  <si>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</si>
  <si>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</si>
  <si>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</si>
  <si>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</si>
  <si>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</si>
  <si>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</si>
  <si>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</si>
  <si>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</si>
  <si>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</si>
  <si>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</si>
  <si>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</si>
  <si>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</si>
  <si>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</si>
  <si>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</si>
  <si>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</si>
  <si>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</si>
  <si>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</si>
  <si>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</si>
  <si>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</si>
  <si>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</si>
  <si>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</si>
  <si>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</si>
  <si>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</si>
  <si>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</si>
  <si>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</si>
  <si>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</si>
  <si>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</si>
  <si>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</si>
  <si>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</si>
  <si>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</si>
  <si>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</si>
  <si>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</si>
  <si>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</si>
  <si>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</si>
  <si>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</si>
  <si>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</si>
  <si>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</si>
  <si>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</si>
  <si>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</si>
  <si>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</si>
  <si>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</si>
  <si>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</si>
  <si>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</si>
  <si>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</si>
  <si>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</si>
  <si>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</si>
  <si>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</si>
  <si>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</si>
  <si>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</si>
  <si>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</si>
  <si>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</si>
  <si>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</si>
  <si>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</si>
  <si>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</si>
  <si>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</si>
  <si>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</si>
  <si>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</si>
  <si>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</si>
  <si>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</si>
  <si>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</si>
  <si>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</si>
  <si>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</si>
  <si>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</si>
  <si>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</si>
  <si>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</si>
  <si>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</si>
  <si>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</si>
  <si>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</si>
  <si>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</si>
  <si>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</si>
  <si>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</si>
  <si>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</si>
  <si>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</si>
  <si>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</si>
  <si>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</si>
  <si>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</si>
  <si>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</si>
  <si>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</si>
  <si>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</si>
  <si>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</si>
  <si>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</si>
  <si>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</si>
  <si>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</si>
  <si>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</si>
  <si>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</si>
  <si>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</si>
  <si>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</si>
  <si>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</si>
  <si>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</si>
  <si>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</si>
  <si>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</si>
  <si>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</si>
  <si>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</si>
  <si>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</si>
  <si>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</si>
  <si>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</si>
  <si>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</si>
  <si>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</si>
  <si>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</si>
  <si>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</si>
  <si>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</si>
  <si>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</si>
  <si>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</si>
  <si>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</si>
  <si>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</si>
  <si>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</si>
  <si>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</si>
  <si>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</si>
  <si>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</si>
  <si>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</si>
  <si>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</si>
  <si>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</si>
  <si>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</si>
  <si>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</si>
  <si>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</si>
  <si>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</si>
  <si>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</si>
  <si>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</si>
  <si>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</si>
  <si>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</si>
  <si>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</si>
  <si>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</si>
  <si>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</si>
  <si>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</si>
  <si>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</si>
  <si>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</si>
  <si>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</si>
  <si>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</si>
  <si>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</si>
  <si>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</si>
  <si>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</si>
  <si>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</si>
  <si>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</si>
  <si>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</si>
  <si>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</si>
  <si>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</si>
  <si>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</si>
  <si>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</si>
  <si>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</si>
  <si>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</si>
  <si>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</si>
  <si>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</si>
  <si>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</si>
  <si>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</si>
  <si>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</si>
  <si>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</si>
  <si>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</si>
  <si>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</si>
  <si>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</si>
  <si>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</si>
  <si>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</si>
  <si>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</si>
  <si>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</si>
  <si>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</si>
  <si>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</si>
  <si>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</si>
  <si>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</si>
  <si>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</si>
  <si>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</si>
  <si>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</si>
  <si>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</si>
  <si>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</si>
  <si>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</si>
  <si>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</si>
  <si>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</si>
  <si>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</si>
  <si>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</si>
  <si>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</si>
  <si>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</si>
  <si>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</si>
  <si>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</si>
  <si>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</si>
  <si>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</si>
  <si>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</si>
  <si>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</si>
  <si>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</si>
  <si>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</si>
  <si>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</si>
  <si>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</si>
  <si>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</si>
  <si>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</si>
  <si>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</si>
  <si>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</si>
  <si>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</si>
  <si>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</si>
  <si>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</si>
  <si>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</si>
  <si>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</si>
  <si>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</si>
  <si>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</si>
  <si>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</si>
  <si>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</si>
  <si>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</si>
  <si>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</si>
  <si>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</si>
  <si>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</si>
  <si>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</si>
  <si>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</si>
  <si>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</si>
  <si>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</si>
  <si>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</si>
  <si>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</si>
  <si>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</si>
  <si>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</si>
  <si>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</si>
  <si>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</si>
  <si>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</si>
  <si>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</si>
  <si>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</si>
  <si>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</si>
  <si>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</si>
  <si>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</si>
  <si>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</si>
  <si>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</si>
  <si>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</si>
  <si>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</si>
  <si>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</si>
  <si>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</si>
  <si>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</si>
  <si>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</si>
  <si>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</si>
  <si>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</si>
  <si>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</si>
  <si>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</si>
  <si>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</si>
  <si>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</si>
  <si>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</si>
  <si>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</si>
  <si>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</si>
  <si>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</si>
  <si>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</si>
  <si>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</si>
  <si>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</si>
  <si>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</si>
  <si>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</si>
  <si>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</si>
  <si>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</si>
  <si>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</si>
  <si>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</si>
  <si>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</si>
  <si>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</si>
  <si>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</si>
  <si>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</si>
  <si>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</si>
  <si>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</si>
  <si>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</si>
  <si>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</si>
  <si>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</si>
  <si>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</si>
  <si>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</si>
  <si>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</si>
  <si>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</si>
  <si>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</si>
  <si>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</si>
  <si>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</si>
  <si>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</si>
  <si>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</si>
  <si>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</si>
  <si>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</si>
  <si>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</si>
  <si>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</si>
  <si>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</si>
  <si>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</si>
  <si>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</si>
  <si>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</si>
  <si>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</si>
  <si>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</si>
  <si>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</si>
  <si>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</si>
  <si>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</si>
  <si>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</si>
  <si>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</si>
  <si>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</si>
  <si>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</si>
  <si>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</si>
  <si>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</si>
  <si>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</si>
  <si>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</si>
  <si>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</si>
  <si>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</si>
  <si>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</si>
  <si>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</si>
  <si>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</si>
  <si>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</si>
  <si>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</si>
  <si>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</si>
  <si>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</si>
  <si>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</si>
  <si>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</si>
  <si>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</si>
  <si>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</si>
  <si>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</si>
  <si>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</si>
  <si>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</si>
  <si>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</si>
  <si>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</si>
  <si>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</si>
  <si>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</si>
  <si>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</si>
  <si>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</si>
  <si>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</si>
  <si>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</si>
  <si>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</si>
  <si>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</si>
  <si>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</si>
  <si>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</si>
  <si>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</si>
  <si>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</si>
  <si>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</si>
  <si>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</si>
  <si>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</si>
  <si>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</si>
  <si>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</si>
  <si>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</si>
  <si>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</si>
  <si>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</si>
  <si>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</si>
  <si>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</si>
  <si>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</si>
  <si>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</si>
  <si>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</si>
  <si>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</si>
  <si>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</si>
  <si>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</si>
  <si>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</si>
  <si>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</si>
  <si>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</si>
  <si>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</si>
  <si>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</si>
  <si>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</si>
  <si>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</si>
  <si>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</si>
  <si>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</si>
  <si>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</si>
  <si>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</si>
  <si>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</si>
  <si>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</si>
  <si>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</si>
  <si>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</si>
  <si>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</si>
  <si>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</si>
  <si>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</si>
  <si>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</si>
  <si>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</si>
  <si>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</si>
  <si>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</si>
  <si>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</si>
  <si>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</si>
  <si>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</si>
  <si>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</si>
  <si>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</si>
  <si>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</si>
  <si>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</si>
  <si>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</si>
  <si>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</si>
  <si>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</si>
  <si>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</si>
  <si>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</si>
  <si>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</si>
  <si>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</si>
  <si>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</si>
  <si>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</si>
  <si>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</si>
  <si>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</si>
  <si>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</si>
  <si>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</si>
  <si>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</si>
  <si>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</si>
  <si>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</si>
  <si>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</si>
  <si>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</si>
  <si>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</si>
  <si>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</si>
  <si>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</si>
  <si>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</si>
  <si>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</si>
  <si>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</si>
  <si>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</si>
  <si>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</si>
  <si>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</si>
  <si>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</si>
  <si>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</si>
  <si>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</si>
  <si>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</si>
  <si>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</si>
  <si>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</si>
  <si>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</si>
  <si>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</si>
  <si>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</si>
  <si>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</si>
  <si>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</si>
  <si>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</si>
  <si>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</si>
  <si>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</si>
  <si>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</si>
  <si>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</si>
  <si>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</si>
  <si>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</si>
  <si>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</si>
  <si>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</si>
  <si>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</si>
  <si>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</si>
  <si>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</si>
  <si>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</si>
  <si>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</si>
  <si>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</si>
  <si>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</si>
  <si>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</si>
  <si>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</si>
  <si>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</si>
  <si>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</si>
  <si>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</si>
  <si>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</si>
  <si>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</si>
  <si>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</si>
  <si>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</si>
  <si>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</si>
  <si>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</si>
  <si>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</si>
  <si>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</si>
  <si>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</si>
  <si>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</si>
  <si>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</si>
  <si>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</si>
  <si>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</si>
  <si>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</si>
  <si>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</si>
  <si>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</si>
  <si>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</si>
  <si>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</si>
  <si>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</si>
  <si>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</si>
  <si>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</si>
  <si>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</si>
  <si>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</si>
  <si>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</si>
  <si>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</si>
  <si>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</si>
  <si>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</si>
  <si>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</si>
  <si>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</si>
  <si>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</si>
  <si>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</si>
  <si>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</si>
  <si>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</si>
  <si>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</si>
  <si>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</si>
  <si>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</si>
  <si>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</si>
  <si>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</si>
  <si>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</si>
  <si>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</si>
  <si>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</si>
  <si>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</si>
  <si>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</si>
  <si>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</si>
  <si>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</si>
  <si>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</si>
  <si>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</si>
  <si>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</si>
  <si>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</si>
  <si>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</si>
  <si>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</si>
  <si>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</si>
  <si>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</si>
  <si>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</si>
  <si>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</si>
  <si>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</si>
  <si>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</si>
  <si>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</si>
  <si>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</si>
  <si>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</si>
  <si>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</si>
  <si>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</si>
  <si>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</si>
  <si>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</si>
  <si>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</si>
  <si>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</si>
  <si>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</si>
  <si>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</si>
  <si>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</si>
  <si>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</si>
  <si>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</si>
  <si>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</si>
  <si>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</si>
  <si>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</si>
  <si>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</si>
  <si>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</si>
  <si>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</si>
  <si>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</si>
  <si>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</si>
  <si>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</si>
  <si>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</si>
  <si>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</si>
  <si>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</si>
  <si>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</si>
  <si>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</si>
  <si>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</si>
  <si>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</si>
  <si>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</si>
  <si>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</si>
  <si>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</si>
  <si>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</si>
  <si>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</si>
  <si>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</si>
  <si>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</si>
  <si>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</si>
  <si>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</si>
  <si>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</si>
  <si>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</si>
  <si>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</si>
  <si>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</si>
  <si>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</si>
  <si>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</si>
  <si>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</si>
  <si>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</si>
  <si>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</si>
  <si>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</si>
  <si>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</si>
  <si>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</si>
  <si>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</si>
  <si>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</si>
  <si>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</si>
  <si>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</si>
  <si>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</si>
  <si>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</si>
  <si>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</si>
  <si>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</si>
  <si>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</si>
  <si>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</si>
  <si>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</si>
  <si>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</si>
  <si>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</si>
  <si>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</si>
  <si>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</si>
  <si>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</si>
  <si>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</si>
  <si>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</si>
  <si>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</si>
  <si>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</si>
  <si>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</si>
  <si>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</si>
  <si>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</si>
  <si>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</si>
  <si>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</si>
  <si>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</si>
  <si>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</si>
  <si>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</si>
  <si>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</si>
  <si>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</si>
  <si>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</si>
  <si>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</si>
  <si>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</si>
  <si>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</si>
  <si>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</si>
  <si>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</si>
  <si>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</si>
  <si>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</si>
  <si>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</si>
  <si>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</si>
  <si>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</si>
  <si>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</si>
  <si>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</si>
  <si>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</si>
  <si>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</si>
  <si>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</si>
  <si>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</si>
  <si>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</si>
  <si>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</si>
  <si>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</si>
  <si>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</si>
  <si>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</si>
  <si>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</si>
  <si>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</si>
  <si>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</si>
  <si>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</si>
  <si>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</si>
  <si>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</si>
  <si>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</si>
  <si>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</si>
  <si>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</si>
  <si>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</si>
  <si>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</si>
  <si>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</si>
  <si>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</si>
  <si>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</si>
  <si>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</si>
  <si>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</si>
  <si>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</si>
  <si>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</si>
  <si>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</si>
  <si>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</si>
  <si>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</si>
  <si>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</si>
  <si>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</si>
  <si>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</si>
  <si>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</si>
  <si>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</si>
  <si>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</si>
  <si>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</si>
  <si>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</si>
  <si>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</si>
  <si>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</si>
  <si>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</si>
  <si>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</si>
  <si>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</si>
  <si>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</si>
  <si>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</si>
  <si>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</si>
  <si>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</si>
  <si>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</si>
  <si>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</si>
  <si>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</si>
  <si>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</si>
  <si>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</si>
  <si>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</si>
  <si>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</si>
  <si>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</si>
  <si>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</si>
  <si>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</si>
  <si>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</si>
  <si>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</si>
  <si>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</si>
  <si>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</si>
  <si>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</si>
  <si>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</si>
  <si>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</si>
  <si>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</si>
  <si>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</si>
  <si>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</si>
  <si>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</si>
  <si>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</si>
  <si>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</si>
  <si>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</si>
  <si>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</si>
  <si>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</si>
  <si>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</si>
  <si>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</si>
  <si>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</si>
  <si>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</si>
  <si>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</si>
  <si>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</si>
  <si>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</si>
  <si>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</si>
  <si>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</si>
  <si>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</si>
  <si>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</si>
  <si>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</si>
  <si>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</si>
  <si>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</si>
  <si>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</si>
  <si>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</si>
  <si>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</si>
  <si>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</si>
  <si>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</si>
  <si>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</si>
  <si>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</si>
  <si>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</si>
  <si>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</si>
  <si>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</si>
  <si>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</si>
  <si>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</si>
  <si>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</si>
  <si>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</si>
  <si>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</si>
  <si>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</si>
  <si>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</si>
  <si>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</si>
  <si>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</si>
  <si>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</si>
  <si>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</si>
  <si>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</si>
  <si>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</si>
  <si>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</si>
  <si>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</si>
  <si>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</si>
  <si>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</si>
  <si>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</si>
  <si>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</si>
  <si>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</si>
  <si>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</si>
  <si>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</si>
  <si>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</si>
  <si>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</si>
  <si>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</si>
  <si>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</si>
  <si>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</si>
  <si>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</si>
  <si>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</si>
  <si>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</si>
  <si>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</si>
  <si>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</si>
  <si>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</si>
  <si>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</si>
  <si>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</si>
  <si>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</si>
  <si>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</si>
  <si>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</si>
  <si>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</si>
  <si>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</si>
  <si>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</si>
  <si>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</si>
  <si>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</si>
  <si>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</si>
  <si>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</si>
  <si>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</si>
  <si>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</si>
  <si>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</si>
  <si>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</si>
  <si>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</si>
  <si>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</si>
  <si>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</si>
  <si>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</si>
  <si>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</si>
  <si>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</si>
  <si>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</si>
  <si>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</si>
  <si>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</si>
  <si>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</si>
  <si>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</si>
  <si>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</si>
  <si>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</si>
  <si>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</si>
  <si>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</si>
  <si>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</si>
  <si>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</si>
  <si>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</si>
  <si>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</si>
  <si>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</si>
  <si>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</si>
  <si>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</si>
  <si>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</si>
  <si>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</si>
  <si>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</si>
  <si>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</si>
  <si>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</si>
  <si>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</si>
  <si>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</si>
  <si>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</si>
  <si>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</si>
  <si>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</si>
  <si>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</si>
  <si>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</si>
  <si>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</si>
  <si>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</si>
  <si>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</si>
  <si>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</si>
  <si>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</si>
  <si>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</si>
  <si>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</si>
  <si>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</si>
  <si>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</si>
  <si>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</si>
  <si>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</si>
  <si>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</si>
  <si>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</si>
  <si>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</si>
  <si>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</si>
  <si>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</si>
  <si>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</si>
  <si>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</si>
  <si>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</si>
  <si>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</si>
  <si>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</si>
  <si>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</si>
  <si>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</si>
  <si>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</si>
  <si>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</si>
  <si>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</si>
  <si>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</si>
  <si>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</si>
  <si>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</si>
  <si>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</si>
  <si>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</si>
  <si>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</si>
  <si>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</si>
  <si>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</si>
  <si>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</si>
  <si>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</si>
  <si>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</si>
  <si>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</si>
  <si>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</si>
  <si>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</si>
  <si>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</si>
  <si>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</si>
  <si>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</si>
  <si>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</si>
  <si>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</si>
  <si>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</si>
  <si>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</si>
  <si>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</si>
  <si>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</si>
  <si>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</si>
  <si>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</si>
  <si>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</si>
  <si>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</si>
  <si>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</si>
  <si>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</si>
  <si>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</si>
  <si>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</si>
  <si>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</si>
  <si>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</si>
  <si>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</si>
  <si>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</si>
  <si>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</si>
  <si>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</si>
  <si>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</si>
  <si>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</si>
  <si>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</si>
  <si>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</si>
  <si>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</si>
  <si>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</si>
  <si>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</si>
  <si>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</si>
  <si>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</si>
  <si>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</si>
  <si>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</si>
  <si>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</si>
  <si>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</si>
  <si>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</si>
  <si>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</si>
  <si>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</si>
  <si>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</si>
  <si>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</si>
  <si>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</si>
  <si>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</si>
  <si>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</si>
  <si>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</si>
  <si>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</si>
  <si>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</si>
  <si>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</si>
  <si>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</si>
  <si>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</si>
  <si>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</si>
  <si>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</si>
  <si>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</si>
  <si>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</si>
  <si>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</si>
  <si>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</si>
  <si>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</si>
  <si>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</si>
  <si>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</si>
  <si>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</si>
  <si>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</si>
  <si>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</si>
  <si>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</si>
  <si>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</si>
  <si>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</si>
  <si>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</si>
  <si>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</si>
  <si>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</si>
  <si>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</si>
  <si>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</si>
  <si>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</si>
  <si>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</si>
  <si>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</si>
  <si>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</si>
  <si>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</si>
  <si>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</si>
  <si>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</si>
  <si>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</si>
  <si>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</si>
  <si>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</si>
  <si>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</si>
  <si>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</si>
  <si>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</si>
  <si>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</si>
  <si>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</si>
  <si>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</si>
  <si>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</si>
  <si>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</si>
  <si>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</si>
  <si>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</si>
  <si>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</si>
  <si>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</si>
  <si>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</si>
  <si>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</si>
  <si>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</si>
  <si>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</si>
  <si>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</si>
  <si>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</si>
  <si>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</si>
  <si>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</si>
  <si>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</si>
  <si>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</si>
  <si>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</si>
  <si>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</si>
  <si>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</si>
  <si>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</si>
  <si>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</si>
  <si>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</si>
  <si>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</si>
  <si>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</si>
  <si>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</si>
  <si>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</si>
  <si>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</si>
  <si>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</si>
  <si>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</si>
  <si>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</si>
  <si>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</si>
  <si>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</si>
  <si>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</si>
  <si>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</si>
  <si>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</si>
  <si>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</si>
  <si>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</si>
  <si>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</si>
  <si>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</si>
  <si>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</si>
  <si>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</si>
  <si>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</si>
  <si>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</si>
  <si>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</si>
  <si>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</si>
  <si>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</si>
  <si>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</si>
  <si>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</si>
  <si>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</si>
  <si>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</si>
  <si>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</si>
  <si>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</si>
  <si>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</si>
  <si>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</si>
  <si>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</si>
  <si>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</si>
  <si>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</si>
  <si>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</si>
  <si>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</si>
  <si>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</si>
  <si>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</si>
  <si>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</si>
  <si>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</si>
  <si>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</si>
  <si>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</si>
  <si>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</si>
  <si>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</si>
  <si>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</si>
  <si>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</si>
  <si>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</si>
  <si>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</si>
  <si>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</si>
  <si>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</si>
  <si>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</si>
  <si>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</si>
  <si>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</si>
  <si>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</si>
  <si>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</si>
  <si>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</si>
  <si>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</si>
  <si>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</si>
  <si>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</si>
  <si>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</si>
  <si>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</si>
  <si>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</si>
  <si>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</si>
  <si>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</si>
  <si>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</si>
  <si>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</si>
  <si>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</si>
  <si>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</si>
  <si>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</si>
  <si>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</si>
  <si>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</si>
  <si>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</si>
  <si>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</si>
  <si>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</si>
  <si>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</si>
  <si>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</si>
  <si>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</si>
  <si>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</si>
  <si>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</si>
  <si>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</si>
  <si>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</si>
  <si>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</si>
  <si>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</si>
  <si>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</si>
  <si>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</si>
  <si>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</si>
  <si>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</si>
  <si>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</si>
  <si>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</si>
  <si>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</si>
  <si>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</si>
  <si>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</si>
  <si>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</si>
  <si>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</si>
  <si>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</si>
  <si>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</si>
  <si>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</si>
  <si>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</si>
  <si>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</si>
  <si>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</si>
  <si>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</si>
  <si>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</si>
  <si>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</si>
  <si>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</si>
  <si>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</si>
  <si>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</si>
  <si>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</si>
  <si>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</si>
  <si>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</si>
  <si>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</si>
  <si>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</si>
  <si>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</si>
  <si>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</si>
  <si>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</si>
  <si>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</si>
  <si>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</si>
  <si>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</si>
  <si>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</si>
  <si>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</si>
  <si>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</si>
  <si>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</si>
  <si>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</si>
  <si>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</si>
  <si>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</si>
  <si>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</si>
  <si>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</si>
  <si>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</si>
  <si>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</si>
  <si>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</si>
  <si>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</si>
  <si>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</si>
  <si>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</si>
  <si>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</si>
  <si>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</si>
  <si>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</si>
  <si>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</si>
  <si>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</si>
  <si>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</si>
  <si>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</si>
  <si>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</si>
  <si>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</si>
  <si>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</si>
  <si>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</si>
  <si>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</si>
  <si>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</si>
  <si>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</si>
  <si>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</si>
  <si>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</si>
  <si>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</si>
  <si>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</si>
  <si>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</si>
  <si>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</si>
  <si>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</si>
  <si>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</si>
  <si>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</si>
  <si>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</si>
  <si>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</si>
  <si>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</si>
  <si>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</si>
  <si>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</si>
  <si>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</si>
  <si>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</si>
  <si>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</si>
  <si>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</si>
  <si>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</si>
  <si>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</si>
  <si>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</si>
  <si>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</si>
  <si>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</si>
  <si>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</si>
  <si>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</si>
  <si>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</si>
  <si>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</si>
  <si>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</si>
  <si>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</si>
  <si>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</si>
  <si>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</si>
  <si>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</si>
  <si>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</si>
  <si>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</si>
  <si>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</si>
  <si>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</si>
  <si>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</si>
  <si>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</si>
  <si>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</si>
  <si>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</si>
  <si>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</si>
  <si>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</si>
  <si>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</si>
  <si>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</si>
  <si>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</si>
  <si>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</si>
  <si>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</si>
  <si>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</si>
  <si>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</si>
  <si>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</si>
  <si>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</si>
  <si>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</si>
  <si>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</si>
  <si>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</si>
  <si>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</si>
  <si>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</si>
  <si>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</si>
  <si>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</si>
  <si>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</si>
  <si>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</si>
  <si>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</si>
  <si>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</si>
  <si>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</si>
  <si>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</si>
  <si>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</si>
  <si>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</si>
  <si>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</si>
  <si>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</si>
  <si>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</si>
  <si>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</si>
  <si>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</si>
  <si>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</si>
  <si>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</si>
  <si>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</si>
  <si>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</si>
  <si>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</si>
  <si>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</si>
  <si>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</si>
  <si>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</si>
  <si>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</si>
  <si>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</si>
  <si>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</si>
  <si>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</si>
  <si>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</si>
  <si>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</si>
  <si>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</si>
  <si>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</si>
  <si>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</si>
  <si>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</si>
  <si>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</si>
  <si>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</si>
  <si>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</si>
  <si>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</si>
  <si>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</si>
  <si>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</si>
  <si>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</si>
  <si>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</si>
  <si>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</si>
  <si>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</si>
  <si>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</si>
  <si>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</si>
  <si>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</si>
  <si>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</si>
  <si>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</si>
  <si>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</si>
  <si>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</si>
  <si>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</si>
  <si>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</si>
  <si>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</si>
  <si>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</si>
  <si>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</si>
  <si>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</si>
  <si>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</si>
  <si>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</si>
  <si>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</si>
  <si>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</si>
  <si>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</si>
  <si>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</si>
  <si>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</si>
  <si>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</si>
  <si>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</si>
  <si>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</si>
  <si>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</si>
  <si>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</si>
  <si>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</si>
  <si>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</si>
  <si>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</si>
  <si>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</si>
  <si>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</si>
  <si>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</si>
  <si>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</si>
  <si>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</si>
  <si>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</si>
  <si>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</si>
  <si>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</si>
  <si>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</si>
  <si>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</si>
  <si>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</si>
  <si>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</si>
  <si>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</si>
  <si>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</si>
  <si>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</si>
  <si>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</si>
  <si>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</si>
  <si>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</si>
  <si>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</si>
  <si>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</si>
  <si>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</si>
  <si>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</si>
  <si>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</si>
  <si>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</si>
  <si>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</si>
  <si>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</si>
  <si>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</si>
  <si>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</si>
  <si>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</si>
  <si>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</si>
  <si>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</si>
  <si>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</si>
  <si>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</si>
  <si>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</si>
  <si>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</si>
  <si>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</si>
  <si>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</si>
  <si>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</si>
  <si>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</si>
  <si>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</si>
  <si>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</si>
  <si>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</si>
  <si>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</si>
  <si>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</si>
  <si>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</si>
  <si>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</si>
  <si>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</si>
  <si>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</si>
  <si>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</si>
  <si>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</si>
  <si>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</si>
  <si>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</si>
  <si>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</si>
  <si>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</si>
  <si>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</si>
  <si>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</si>
  <si>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</si>
  <si>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</si>
  <si>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</si>
  <si>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</si>
  <si>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</si>
  <si>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</si>
  <si>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</si>
  <si>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</si>
  <si>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</si>
  <si>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</si>
  <si>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</si>
  <si>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</si>
  <si>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</si>
  <si>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</si>
  <si>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</si>
  <si>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</si>
  <si>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</si>
  <si>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</si>
  <si>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</si>
  <si>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</si>
  <si>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</si>
  <si>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</si>
  <si>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</si>
  <si>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</si>
  <si>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</si>
  <si>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</si>
  <si>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</si>
  <si>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</si>
  <si>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</si>
  <si>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</si>
  <si>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</si>
  <si>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</si>
  <si>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</si>
  <si>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</si>
  <si>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</si>
  <si>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</si>
  <si>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</si>
  <si>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</si>
  <si>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</si>
  <si>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</si>
  <si>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</si>
  <si>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</si>
  <si>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</si>
  <si>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</si>
  <si>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</si>
  <si>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</si>
  <si>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</si>
  <si>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</si>
  <si>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</si>
  <si>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</si>
  <si>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</si>
  <si>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</si>
  <si>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</si>
  <si>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</si>
  <si>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</si>
  <si>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</si>
  <si>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</si>
  <si>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</si>
  <si>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</si>
  <si>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</si>
  <si>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</si>
  <si>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</si>
  <si>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</si>
  <si>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</si>
  <si>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</si>
  <si>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</si>
  <si>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</si>
  <si>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</si>
  <si>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</si>
  <si>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</si>
  <si>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</si>
  <si>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</si>
  <si>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</si>
  <si>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</si>
  <si>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</si>
  <si>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</si>
  <si>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</si>
  <si>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</si>
  <si>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</si>
  <si>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</si>
  <si>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</si>
  <si>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</si>
  <si>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</si>
  <si>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</si>
  <si>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</si>
  <si>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</si>
  <si>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</si>
  <si>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</si>
  <si>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</si>
  <si>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</si>
  <si>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</si>
  <si>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</si>
  <si>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</si>
  <si>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</si>
  <si>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</si>
  <si>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</si>
  <si>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</si>
  <si>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</si>
  <si>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</si>
  <si>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</si>
  <si>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</si>
  <si>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</si>
  <si>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</si>
  <si>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</si>
  <si>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</si>
  <si>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</si>
  <si>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</si>
  <si>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</si>
  <si>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</si>
  <si>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</si>
  <si>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</si>
  <si>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</si>
  <si>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</si>
  <si>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</si>
  <si>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</si>
  <si>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</si>
  <si>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</si>
  <si>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</si>
  <si>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</si>
  <si>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</si>
  <si>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</si>
  <si>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</si>
  <si>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</si>
  <si>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</si>
  <si>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</si>
  <si>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</si>
  <si>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</si>
  <si>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</si>
  <si>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</si>
  <si>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</si>
  <si>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</si>
  <si>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</si>
  <si>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</si>
  <si>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</si>
  <si>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</si>
  <si>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</si>
  <si>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</si>
  <si>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</si>
  <si>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</si>
  <si>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</si>
  <si>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</si>
  <si>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</si>
  <si>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</si>
  <si>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</si>
  <si>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</si>
  <si>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</si>
  <si>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</si>
  <si>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</si>
  <si>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</si>
  <si>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</si>
  <si>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</si>
  <si>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</si>
  <si>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</si>
  <si>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</si>
  <si>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</si>
  <si>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</si>
  <si>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</si>
  <si>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</si>
  <si>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</si>
  <si>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</si>
  <si>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</si>
  <si>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</si>
  <si>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</si>
  <si>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</si>
  <si>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</si>
  <si>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</si>
  <si>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</si>
  <si>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</si>
  <si>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</si>
  <si>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</si>
  <si>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</si>
  <si>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</si>
  <si>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</si>
  <si>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</si>
  <si>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</si>
  <si>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</si>
  <si>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</si>
  <si>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</si>
  <si>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</si>
  <si>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</si>
  <si>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</si>
  <si>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</si>
  <si>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</si>
  <si>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</si>
  <si>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</si>
  <si>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</si>
  <si>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</si>
  <si>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</si>
  <si>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</si>
  <si>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</si>
  <si>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</si>
  <si>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</si>
  <si>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</si>
  <si>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</si>
  <si>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</si>
  <si>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</si>
  <si>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</si>
  <si>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</si>
  <si>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</si>
  <si>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</si>
  <si>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</si>
  <si>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</si>
  <si>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</si>
  <si>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</si>
  <si>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</si>
  <si>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</si>
  <si>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</si>
  <si>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</si>
  <si>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</si>
  <si>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</si>
  <si>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</si>
  <si>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</si>
  <si>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</si>
  <si>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</si>
  <si>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</si>
  <si>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</si>
  <si>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</si>
  <si>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</si>
  <si>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</si>
  <si>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</si>
  <si>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</si>
  <si>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</si>
  <si>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</si>
  <si>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</si>
  <si>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</si>
  <si>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</si>
  <si>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</si>
  <si>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</si>
  <si>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</si>
  <si>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</si>
  <si>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</si>
  <si>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</si>
  <si>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</si>
  <si>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</si>
  <si>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</si>
  <si>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</si>
  <si>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</si>
  <si>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</si>
  <si>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</si>
  <si>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</si>
  <si>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</si>
  <si>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</si>
  <si>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</si>
  <si>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</si>
  <si>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</si>
  <si>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</si>
  <si>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</si>
  <si>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</si>
  <si>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</si>
  <si>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</si>
  <si>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</si>
  <si>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</si>
  <si>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</si>
  <si>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</si>
  <si>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</si>
  <si>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</si>
  <si>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</si>
  <si>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</si>
  <si>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</si>
  <si>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</si>
  <si>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</si>
  <si>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</si>
  <si>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</si>
  <si>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</si>
  <si>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</si>
  <si>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</si>
  <si>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</si>
  <si>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</si>
  <si>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</si>
  <si>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</si>
  <si>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</si>
  <si>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</si>
  <si>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</si>
  <si>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</si>
  <si>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</si>
  <si>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</si>
  <si>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</si>
  <si>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</si>
  <si>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</si>
  <si>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</si>
  <si>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</si>
  <si>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</si>
  <si>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</si>
  <si>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</si>
  <si>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</si>
  <si>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</si>
  <si>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</si>
  <si>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</si>
  <si>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</si>
  <si>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</si>
  <si>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</si>
  <si>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</si>
  <si>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</si>
  <si>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</si>
  <si>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</si>
  <si>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</si>
  <si>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</si>
  <si>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</si>
  <si>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</si>
  <si>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</si>
  <si>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</si>
  <si>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</si>
  <si>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</si>
  <si>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</si>
  <si>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</si>
  <si>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</si>
  <si>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</si>
  <si>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</si>
  <si>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</si>
  <si>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</si>
  <si>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</si>
  <si>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</si>
  <si>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</si>
  <si>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</si>
  <si>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</si>
  <si>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</si>
  <si>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</si>
  <si>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</si>
  <si>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</si>
  <si>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</si>
  <si>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</si>
  <si>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</si>
  <si>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</si>
  <si>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</si>
  <si>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</si>
  <si>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</si>
  <si>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</si>
  <si>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</si>
  <si>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</si>
  <si>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</si>
  <si>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</si>
  <si>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</si>
  <si>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</si>
  <si>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</si>
  <si>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</si>
  <si>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</si>
  <si>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</si>
  <si>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</si>
  <si>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</si>
  <si>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</si>
  <si>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</si>
  <si>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</si>
  <si>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</si>
  <si>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</si>
  <si>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</si>
  <si>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</si>
  <si>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</si>
  <si>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</si>
  <si>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</si>
  <si>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</si>
  <si>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</si>
  <si>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</si>
  <si>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</si>
  <si>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</si>
  <si>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</si>
  <si>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</si>
  <si>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</si>
  <si>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</si>
  <si>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</si>
  <si>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</si>
  <si>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</si>
  <si>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</si>
  <si>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</si>
  <si>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</si>
  <si>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</si>
  <si>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</si>
  <si>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</si>
  <si>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</si>
  <si>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</si>
  <si>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</si>
  <si>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</si>
  <si>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</si>
  <si>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</si>
  <si>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</si>
  <si>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</si>
  <si>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</si>
  <si>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</si>
  <si>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</si>
  <si>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</si>
  <si>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</si>
  <si>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</si>
  <si>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</si>
  <si>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</si>
  <si>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</si>
  <si>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</si>
  <si>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</si>
  <si>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</si>
  <si>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</si>
  <si>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</si>
  <si>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</si>
  <si>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</si>
  <si>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</si>
  <si>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</si>
  <si>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</si>
  <si>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</si>
  <si>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</si>
  <si>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</si>
  <si>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</si>
  <si>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</si>
  <si>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</si>
  <si>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</si>
  <si>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</si>
  <si>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</si>
  <si>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</si>
  <si>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</si>
  <si>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</si>
  <si>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</si>
  <si>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</si>
  <si>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</si>
  <si>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</si>
  <si>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</si>
  <si>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</si>
  <si>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</si>
  <si>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</si>
  <si>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</si>
  <si>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</si>
  <si>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</si>
  <si>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</si>
  <si>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</si>
  <si>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</si>
  <si>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</si>
  <si>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</si>
  <si>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</si>
  <si>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</si>
  <si>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</si>
  <si>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</si>
  <si>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</si>
  <si>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</si>
  <si>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</si>
  <si>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</si>
  <si>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</si>
  <si>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</si>
  <si>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</si>
  <si>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</si>
  <si>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</si>
  <si>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</si>
  <si>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</si>
  <si>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</si>
  <si>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</si>
  <si>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</si>
  <si>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</si>
  <si>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</si>
  <si>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</si>
  <si>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</si>
  <si>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</si>
  <si>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</si>
  <si>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</si>
  <si>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</si>
  <si>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</si>
  <si>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</si>
  <si>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</si>
  <si>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</si>
  <si>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</si>
  <si>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</si>
  <si>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</si>
  <si>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</si>
  <si>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</si>
  <si>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</si>
  <si>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</si>
  <si>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</si>
  <si>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</si>
  <si>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</si>
  <si>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</si>
  <si>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</si>
  <si>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</si>
  <si>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</si>
  <si>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</si>
  <si>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</si>
  <si>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</si>
  <si>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</si>
  <si>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</si>
  <si>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</si>
  <si>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</si>
  <si>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</si>
  <si>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</si>
  <si>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</si>
  <si>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</si>
  <si>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</si>
  <si>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</si>
  <si>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</si>
  <si>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</si>
  <si>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</si>
  <si>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</si>
  <si>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</si>
  <si>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</si>
  <si>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</si>
  <si>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</si>
  <si>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</si>
  <si>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</si>
  <si>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</si>
  <si>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</si>
  <si>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</si>
  <si>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</si>
  <si>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</si>
  <si>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</si>
  <si>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</si>
  <si>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</si>
  <si>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</si>
  <si>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</si>
  <si>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</si>
  <si>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</si>
  <si>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</si>
  <si>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</si>
  <si>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</si>
  <si>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</si>
  <si>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</si>
  <si>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</si>
  <si>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</si>
  <si>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</si>
  <si>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</si>
  <si>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</si>
  <si>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</si>
  <si>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</si>
  <si>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</si>
  <si>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</si>
  <si>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</si>
  <si>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</si>
  <si>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</si>
  <si>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</si>
  <si>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</si>
  <si>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</si>
  <si>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</si>
  <si>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</si>
  <si>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</si>
  <si>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</si>
  <si>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</si>
  <si>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</si>
  <si>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</si>
  <si>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</si>
  <si>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</si>
  <si>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</si>
  <si>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</si>
  <si>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</si>
  <si>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</si>
  <si>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</si>
  <si>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</si>
  <si>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</si>
  <si>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</si>
  <si>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</si>
  <si>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</si>
  <si>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</si>
  <si>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</si>
  <si>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</si>
  <si>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</si>
  <si>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</si>
  <si>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</si>
  <si>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</si>
  <si>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</si>
  <si>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</si>
  <si>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</si>
  <si>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</si>
  <si>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</si>
  <si>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</si>
  <si>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</si>
  <si>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</si>
  <si>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</si>
  <si>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</si>
  <si>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</si>
  <si>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</si>
  <si>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</si>
  <si>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</si>
  <si>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</si>
  <si>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</si>
  <si>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</si>
  <si>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</si>
  <si>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</si>
  <si>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</si>
  <si>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</si>
  <si>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</si>
  <si>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</si>
  <si>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</si>
  <si>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</si>
  <si>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</si>
  <si>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</si>
  <si>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</si>
  <si>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</si>
  <si>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</si>
  <si>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</si>
  <si>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</si>
  <si>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</si>
  <si>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</si>
  <si>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</si>
  <si>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</si>
  <si>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</si>
  <si>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</si>
  <si>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</si>
  <si>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</si>
  <si>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</si>
  <si>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</si>
  <si>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</si>
  <si>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</si>
  <si>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</si>
  <si>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</si>
  <si>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</si>
  <si>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</si>
  <si>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</si>
  <si>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</si>
  <si>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</si>
  <si>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</si>
  <si>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</si>
  <si>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</si>
  <si>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</si>
  <si>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</si>
  <si>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</si>
  <si>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</si>
  <si>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</si>
  <si>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</si>
  <si>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</si>
  <si>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</si>
  <si>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</si>
  <si>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</si>
  <si>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</si>
  <si>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</si>
  <si>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</si>
  <si>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</si>
  <si>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</si>
  <si>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</si>
  <si>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</si>
  <si>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</si>
  <si>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</si>
  <si>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</si>
  <si>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</si>
  <si>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</si>
  <si>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</si>
  <si>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</si>
  <si>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</si>
  <si>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</si>
  <si>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</si>
  <si>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</si>
  <si>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</si>
  <si>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</si>
  <si>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</si>
  <si>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</si>
  <si>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</si>
  <si>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</si>
  <si>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</si>
  <si>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</si>
  <si>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</si>
  <si>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</si>
  <si>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</si>
  <si>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</si>
  <si>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</si>
  <si>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</si>
  <si>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</si>
  <si>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</si>
  <si>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</si>
  <si>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</si>
  <si>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</si>
  <si>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</si>
  <si>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</si>
  <si>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</si>
  <si>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</si>
  <si>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</si>
  <si>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</si>
  <si>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</si>
  <si>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</si>
  <si>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</si>
  <si>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</si>
  <si>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</si>
  <si>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</si>
  <si>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</si>
  <si>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</si>
  <si>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</si>
  <si>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</si>
  <si>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</si>
  <si>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</si>
  <si>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</si>
  <si>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</si>
  <si>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</si>
  <si>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</si>
  <si>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</si>
  <si>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</si>
  <si>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</si>
  <si>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</si>
  <si>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</si>
  <si>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</si>
  <si>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</si>
  <si>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</si>
  <si>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</si>
  <si>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</si>
  <si>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</si>
  <si>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</si>
  <si>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</si>
  <si>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</si>
  <si>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</si>
  <si>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</si>
  <si>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</si>
  <si>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</si>
  <si>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</si>
  <si>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</si>
  <si>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</si>
  <si>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</si>
  <si>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</si>
  <si>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</si>
  <si>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</si>
  <si>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</si>
  <si>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</si>
  <si>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</si>
  <si>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</si>
  <si>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</si>
  <si>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</si>
  <si>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</si>
  <si>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</si>
  <si>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</si>
  <si>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</si>
  <si>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</si>
  <si>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</si>
  <si>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</si>
  <si>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</si>
  <si>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</si>
  <si>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</si>
  <si>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</si>
  <si>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</si>
  <si>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</si>
  <si>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</si>
  <si>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</si>
  <si>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</si>
  <si>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</si>
  <si>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</si>
  <si>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</si>
  <si>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</si>
  <si>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</si>
  <si>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</si>
  <si>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</si>
  <si>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</si>
  <si>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</si>
  <si>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</si>
  <si>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</si>
  <si>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</si>
  <si>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</si>
  <si>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</si>
  <si>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</si>
  <si>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</si>
  <si>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</si>
  <si>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</si>
  <si>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</si>
  <si>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</si>
  <si>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</si>
  <si>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</si>
  <si>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</si>
  <si>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</si>
  <si>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</si>
  <si>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</si>
  <si>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</si>
  <si>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</si>
  <si>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</si>
  <si>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</si>
  <si>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</si>
  <si>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</si>
  <si>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</si>
  <si>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</si>
  <si>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</si>
  <si>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</si>
  <si>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</si>
  <si>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</si>
  <si>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</si>
  <si>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</si>
  <si>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</si>
  <si>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</si>
  <si>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</si>
  <si>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</si>
  <si>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</si>
  <si>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</si>
  <si>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</si>
  <si>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</si>
  <si>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</si>
  <si>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</si>
  <si>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</si>
  <si>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</si>
  <si>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</si>
  <si>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</si>
  <si>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</si>
  <si>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</si>
  <si>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</si>
  <si>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</si>
  <si>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</si>
  <si>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</si>
  <si>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</si>
  <si>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</si>
  <si>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</si>
  <si>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</si>
  <si>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</si>
  <si>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</si>
  <si>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</si>
  <si>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</si>
  <si>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</si>
  <si>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</si>
  <si>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</si>
  <si>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</si>
  <si>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</si>
  <si>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</si>
  <si>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</si>
  <si>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</si>
  <si>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</si>
  <si>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</si>
  <si>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</si>
  <si>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</si>
  <si>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</si>
  <si>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</si>
  <si>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</si>
  <si>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</si>
  <si>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</si>
  <si>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</si>
  <si>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</si>
  <si>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</si>
  <si>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</si>
  <si>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</si>
  <si>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</si>
  <si>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</si>
  <si>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</si>
  <si>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</si>
  <si>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</si>
  <si>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</si>
  <si>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</si>
  <si>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</si>
  <si>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</si>
  <si>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</si>
  <si>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</si>
  <si>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</si>
  <si>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</si>
  <si>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</si>
  <si>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</si>
  <si>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</si>
  <si>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</si>
  <si>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</si>
  <si>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</si>
  <si>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</si>
  <si>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</si>
  <si>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</si>
  <si>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</si>
  <si>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</si>
  <si>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</si>
  <si>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</si>
  <si>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</si>
  <si>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</si>
  <si>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</si>
  <si>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</si>
  <si>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</si>
  <si>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</si>
  <si>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</si>
  <si>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</si>
  <si>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</si>
  <si>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</si>
  <si>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</si>
  <si>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</si>
  <si>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</si>
  <si>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</si>
  <si>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</si>
  <si>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</si>
  <si>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</si>
  <si>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</si>
  <si>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</si>
  <si>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</si>
  <si>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</si>
  <si>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</si>
  <si>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</si>
  <si>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</si>
  <si>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</si>
  <si>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</si>
  <si>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</si>
  <si>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</si>
  <si>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</si>
  <si>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</si>
  <si>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</si>
  <si>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</si>
  <si>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</si>
  <si>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</si>
  <si>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</si>
  <si>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</si>
  <si>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</si>
  <si>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</si>
  <si>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</si>
  <si>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</si>
  <si>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</si>
  <si>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</si>
  <si>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</si>
  <si>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</si>
  <si>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</si>
  <si>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</si>
  <si>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</si>
  <si>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</si>
  <si>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</si>
  <si>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</si>
  <si>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</si>
  <si>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</si>
  <si>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</si>
  <si>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</si>
  <si>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</si>
  <si>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</si>
  <si>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</si>
  <si>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</si>
  <si>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</si>
  <si>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</si>
  <si>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</si>
  <si>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</si>
  <si>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</si>
  <si>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</si>
  <si>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</si>
  <si>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</si>
  <si>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</si>
  <si>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</si>
  <si>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</si>
  <si>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</si>
  <si>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</si>
  <si>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</si>
  <si>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</si>
  <si>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</si>
  <si>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</si>
  <si>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</si>
  <si>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</si>
  <si>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</si>
  <si>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</si>
  <si>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</si>
  <si>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</si>
  <si>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</si>
  <si>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</si>
  <si>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</si>
  <si>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</si>
  <si>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</si>
  <si>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</si>
  <si>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</si>
  <si>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</si>
  <si>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</si>
  <si>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</si>
  <si>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</si>
  <si>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</si>
  <si>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</si>
  <si>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</si>
  <si>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</si>
  <si>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</si>
  <si>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</si>
  <si>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</si>
  <si>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</si>
  <si>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</si>
  <si>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</si>
  <si>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</si>
  <si>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</si>
  <si>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</si>
  <si>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</si>
  <si>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</si>
  <si>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</si>
  <si>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</si>
  <si>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</si>
  <si>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</si>
  <si>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</si>
  <si>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</si>
  <si>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</si>
  <si>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</si>
  <si>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</si>
  <si>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</si>
  <si>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</si>
  <si>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</si>
  <si>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</si>
  <si>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</si>
  <si>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</si>
  <si>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</si>
  <si>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</si>
  <si>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</si>
  <si>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</si>
  <si>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</si>
  <si>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</si>
  <si>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</si>
  <si>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</si>
  <si>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</si>
  <si>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</si>
  <si>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</si>
  <si>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</si>
  <si>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</si>
  <si>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</si>
  <si>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</si>
  <si>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</si>
  <si>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</si>
  <si>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</si>
  <si>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</si>
  <si>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</si>
  <si>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</si>
  <si>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</si>
  <si>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</si>
  <si>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</si>
  <si>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</si>
  <si>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</si>
  <si>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</si>
  <si>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</si>
  <si>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</si>
  <si>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</si>
  <si>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</si>
  <si>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</si>
  <si>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</si>
  <si>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</si>
  <si>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</si>
  <si>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</si>
  <si>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</si>
  <si>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</si>
  <si>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</si>
  <si>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</si>
  <si>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</si>
  <si>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</si>
  <si>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</si>
  <si>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</si>
  <si>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</si>
  <si>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</si>
  <si>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</si>
  <si>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</si>
  <si>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</si>
  <si>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</si>
  <si>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</si>
  <si>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</si>
  <si>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</si>
  <si>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</si>
  <si>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</si>
  <si>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</si>
  <si>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</si>
  <si>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</si>
  <si>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</si>
  <si>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</si>
  <si>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</si>
  <si>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</si>
  <si>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</si>
  <si>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</si>
  <si>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</si>
  <si>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</si>
  <si>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</si>
  <si>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</si>
  <si>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</si>
  <si>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</si>
  <si>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</si>
  <si>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</si>
  <si>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</si>
  <si>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</si>
  <si>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</si>
  <si>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</si>
  <si>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</si>
  <si>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</si>
  <si>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</si>
  <si>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</si>
  <si>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</si>
  <si>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</si>
  <si>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</si>
  <si>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</si>
  <si>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</si>
  <si>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</si>
  <si>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</si>
  <si>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</si>
  <si>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</si>
  <si>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</si>
  <si>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</si>
  <si>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</si>
  <si>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</si>
  <si>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</si>
  <si>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</si>
  <si>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</si>
  <si>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</si>
  <si>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</si>
  <si>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</si>
  <si>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</si>
  <si>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</si>
  <si>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</si>
  <si>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</si>
  <si>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</si>
  <si>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</si>
  <si>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</si>
  <si>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</si>
  <si>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</si>
  <si>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</si>
  <si>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</si>
  <si>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</si>
  <si>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</si>
  <si>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</si>
  <si>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</si>
  <si>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</si>
  <si>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</si>
  <si>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</si>
  <si>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</si>
  <si>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</si>
  <si>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</si>
  <si>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</si>
  <si>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</si>
  <si>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</si>
  <si>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</si>
  <si>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</si>
  <si>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</si>
  <si>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</si>
  <si>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</si>
  <si>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</si>
  <si>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</si>
  <si>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</si>
  <si>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</si>
  <si>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</si>
  <si>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</si>
  <si>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</si>
  <si>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</si>
  <si>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</si>
  <si>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</si>
  <si>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</si>
  <si>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</si>
  <si>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</si>
  <si>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</si>
  <si>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</si>
  <si>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</si>
  <si>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</si>
  <si>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</si>
  <si>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</si>
  <si>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</si>
  <si>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</si>
  <si>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</si>
  <si>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</si>
  <si>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</si>
  <si>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</si>
  <si>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</si>
  <si>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</si>
  <si>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</si>
  <si>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</si>
  <si>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</si>
  <si>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</si>
  <si>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</si>
  <si>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</si>
  <si>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</si>
  <si>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</si>
  <si>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</si>
  <si>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</si>
  <si>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</si>
  <si>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</si>
  <si>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</si>
  <si>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</si>
  <si>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</si>
  <si>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</si>
  <si>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</si>
  <si>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</si>
  <si>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</si>
  <si>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</si>
  <si>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</si>
  <si>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</si>
  <si>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</si>
  <si>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</si>
  <si>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</si>
  <si>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</si>
  <si>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</si>
  <si>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</si>
  <si>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</si>
  <si>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</si>
  <si>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</si>
  <si>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</si>
  <si>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</si>
  <si>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</si>
  <si>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</si>
  <si>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</si>
  <si>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</si>
  <si>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</si>
  <si>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</si>
  <si>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</si>
  <si>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</si>
  <si>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</si>
  <si>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</si>
  <si>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</si>
  <si>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</si>
  <si>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</si>
  <si>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</si>
  <si>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</si>
  <si>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</si>
  <si>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</si>
  <si>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</si>
  <si>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</si>
  <si>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</si>
  <si>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</si>
  <si>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</si>
  <si>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</si>
  <si>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</si>
  <si>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</si>
  <si>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</si>
  <si>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</si>
  <si>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</si>
  <si>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</si>
  <si>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</si>
  <si>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</si>
  <si>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</si>
  <si>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</si>
  <si>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</si>
  <si>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</si>
  <si>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</si>
  <si>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</si>
  <si>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</si>
  <si>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</si>
  <si>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</si>
  <si>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</si>
  <si>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</si>
  <si>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</si>
  <si>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</si>
  <si>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</si>
  <si>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</si>
  <si>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</si>
  <si>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</si>
  <si>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</si>
  <si>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</si>
  <si>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</si>
  <si>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</si>
  <si>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</si>
  <si>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</si>
  <si>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</si>
  <si>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</si>
  <si>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</si>
  <si>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</si>
  <si>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</si>
  <si>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</si>
  <si>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</si>
  <si>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</si>
  <si>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</si>
  <si>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</si>
  <si>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</si>
  <si>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</si>
  <si>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</si>
  <si>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</si>
  <si>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</si>
  <si>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</si>
  <si>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</si>
  <si>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</si>
  <si>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</si>
  <si>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</si>
  <si>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</si>
  <si>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</si>
  <si>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</si>
  <si>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</si>
  <si>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</si>
  <si>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</si>
  <si>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</si>
  <si>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</si>
  <si>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</si>
  <si>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</si>
  <si>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</si>
  <si>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</si>
  <si>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</si>
  <si>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</si>
  <si>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</si>
  <si>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</si>
  <si>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</si>
  <si>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</si>
  <si>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</si>
  <si>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</si>
  <si>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</si>
  <si>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</si>
  <si>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</si>
  <si>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</si>
  <si>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</si>
  <si>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</si>
  <si>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</si>
  <si>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</si>
  <si>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</si>
  <si>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</si>
  <si>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</si>
  <si>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</si>
  <si>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</si>
  <si>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</si>
  <si>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</si>
  <si>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</si>
  <si>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</si>
  <si>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</si>
  <si>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</si>
  <si>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</si>
  <si>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</si>
  <si>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</si>
  <si>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</si>
  <si>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</si>
  <si>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</si>
  <si>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</si>
  <si>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</si>
  <si>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</si>
  <si>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</si>
  <si>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</si>
  <si>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</si>
  <si>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</si>
  <si>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</si>
  <si>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</si>
  <si>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</si>
  <si>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</si>
  <si>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</si>
  <si>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</si>
  <si>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</si>
  <si>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</si>
  <si>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</si>
  <si>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</si>
  <si>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</si>
  <si>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</si>
  <si>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</si>
  <si>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</si>
  <si>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</si>
  <si>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</si>
  <si>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</si>
  <si>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</si>
  <si>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</si>
  <si>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</si>
  <si>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</si>
  <si>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</si>
  <si>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</si>
  <si>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</si>
  <si>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</si>
  <si>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</si>
  <si>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</si>
  <si>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</si>
  <si>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</si>
  <si>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</si>
  <si>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</si>
  <si>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</si>
  <si>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</si>
  <si>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</si>
  <si>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</si>
  <si>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</si>
  <si>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</si>
  <si>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</si>
  <si>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</si>
  <si>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</si>
  <si>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</si>
  <si>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</si>
  <si>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</si>
  <si>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</si>
  <si>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</si>
  <si>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</si>
  <si>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</si>
  <si>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</si>
  <si>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</si>
  <si>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</si>
  <si>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</si>
  <si>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</si>
  <si>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</si>
  <si>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</si>
  <si>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</si>
  <si>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</si>
  <si>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</si>
  <si>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</si>
  <si>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</si>
  <si>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</si>
  <si>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</si>
  <si>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</si>
  <si>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</si>
  <si>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</si>
  <si>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</si>
  <si>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</si>
  <si>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</si>
  <si>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</si>
  <si>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</si>
  <si>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</si>
  <si>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</si>
  <si>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</si>
  <si>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</si>
  <si>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</si>
  <si>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</si>
  <si>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</si>
  <si>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</si>
  <si>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</si>
  <si>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</si>
  <si>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</si>
  <si>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</si>
  <si>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</si>
  <si>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</si>
  <si>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</si>
  <si>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</si>
  <si>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</si>
  <si>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</si>
  <si>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</si>
  <si>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</si>
  <si>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</si>
  <si>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</si>
  <si>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</si>
  <si>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</si>
  <si>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</si>
  <si>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</si>
  <si>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</si>
  <si>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</si>
  <si>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</si>
  <si>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</si>
  <si>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</si>
  <si>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</si>
  <si>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</si>
  <si>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</si>
  <si>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</si>
  <si>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</si>
  <si>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</si>
  <si>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</si>
  <si>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</si>
  <si>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</si>
  <si>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</si>
  <si>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</si>
  <si>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</si>
  <si>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</si>
  <si>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</si>
  <si>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</si>
  <si>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</si>
  <si>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</si>
  <si>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</si>
  <si>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</si>
  <si>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</si>
  <si>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</si>
  <si>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</si>
  <si>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</si>
  <si>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</si>
  <si>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</si>
  <si>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</si>
  <si>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</si>
  <si>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</si>
  <si>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</si>
  <si>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</si>
  <si>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</si>
  <si>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</si>
  <si>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</si>
  <si>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</si>
  <si>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</si>
  <si>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</si>
  <si>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</si>
  <si>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</si>
  <si>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</si>
  <si>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</si>
  <si>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</si>
  <si>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</si>
  <si>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</si>
  <si>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</si>
  <si>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</si>
  <si>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</si>
  <si>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</si>
  <si>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</si>
  <si>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</si>
  <si>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</si>
  <si>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</si>
  <si>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</si>
  <si>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</si>
  <si>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</si>
  <si>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</si>
  <si>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</si>
  <si>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</si>
  <si>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</si>
  <si>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</si>
  <si>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</si>
  <si>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</si>
  <si>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</si>
  <si>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</si>
  <si>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</si>
  <si>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</si>
  <si>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</si>
  <si>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</si>
  <si>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</si>
  <si>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</si>
  <si>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</si>
  <si>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</si>
  <si>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</si>
  <si>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</si>
  <si>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</si>
  <si>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</si>
  <si>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</si>
  <si>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</si>
  <si>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</si>
  <si>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</si>
  <si>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</si>
  <si>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</si>
  <si>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</si>
  <si>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</si>
  <si>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</si>
  <si>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</si>
  <si>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</si>
  <si>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</si>
  <si>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</si>
  <si>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</si>
  <si>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</si>
  <si>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</si>
  <si>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</si>
  <si>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</si>
  <si>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</si>
  <si>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</si>
  <si>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</si>
  <si>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</si>
  <si>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</si>
  <si>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</si>
  <si>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</si>
  <si>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</si>
  <si>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</si>
  <si>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</si>
  <si>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</si>
  <si>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</si>
  <si>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</si>
  <si>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</si>
  <si>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</si>
  <si>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</si>
  <si>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</si>
  <si>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</si>
  <si>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</si>
  <si>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</si>
  <si>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</si>
  <si>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</si>
  <si>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</si>
  <si>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</si>
  <si>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</si>
  <si>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</si>
  <si>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</si>
  <si>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</si>
  <si>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</si>
  <si>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</si>
  <si>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</si>
  <si>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</si>
  <si>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</si>
  <si>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</si>
  <si>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</si>
  <si>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</si>
  <si>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</si>
  <si>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</si>
  <si>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</si>
  <si>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</si>
  <si>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</si>
  <si>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</si>
  <si>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</si>
  <si>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</si>
  <si>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</si>
  <si>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</si>
  <si>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</si>
  <si>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</si>
  <si>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</si>
  <si>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</si>
  <si>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</si>
  <si>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</si>
  <si>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</si>
  <si>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</si>
  <si>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</si>
  <si>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</si>
  <si>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</si>
  <si>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</si>
  <si>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</si>
  <si>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</si>
  <si>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</si>
  <si>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</si>
  <si>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</si>
  <si>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</si>
  <si>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</si>
  <si>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</si>
  <si>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</si>
  <si>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</si>
  <si>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</si>
  <si>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</si>
  <si>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</si>
  <si>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</si>
  <si>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</si>
  <si>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</si>
  <si>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</si>
  <si>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</si>
  <si>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</si>
  <si>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</si>
  <si>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</si>
  <si>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</si>
  <si>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</si>
  <si>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</si>
  <si>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</si>
  <si>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</si>
  <si>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</si>
  <si>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</si>
  <si>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</si>
  <si>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</si>
  <si>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</si>
  <si>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</si>
  <si>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</si>
  <si>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</si>
  <si>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</si>
  <si>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</si>
  <si>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</si>
  <si>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</si>
  <si>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</si>
  <si>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</si>
  <si>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</si>
  <si>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</si>
  <si>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</si>
  <si>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</si>
  <si>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</si>
  <si>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</si>
  <si>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</si>
  <si>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</si>
  <si>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</si>
  <si>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</si>
  <si>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</si>
  <si>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</si>
  <si>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</si>
  <si>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</si>
  <si>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</si>
  <si>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</si>
  <si>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</si>
  <si>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</si>
  <si>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</si>
  <si>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</si>
  <si>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</si>
  <si>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</si>
  <si>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</si>
  <si>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</si>
  <si>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</si>
  <si>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</si>
  <si>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</si>
  <si>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</si>
  <si>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</si>
  <si>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</si>
  <si>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</si>
  <si>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</si>
  <si>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</si>
  <si>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</si>
  <si>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</si>
  <si>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</si>
  <si>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</si>
  <si>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</si>
  <si>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</si>
  <si>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</si>
  <si>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</si>
  <si>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</si>
  <si>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</si>
  <si>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</si>
  <si>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</si>
  <si>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</si>
  <si>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</si>
  <si>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</si>
  <si>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</si>
  <si>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</si>
  <si>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</si>
  <si>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</si>
  <si>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</si>
  <si>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</si>
  <si>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</si>
  <si>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</si>
  <si>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</si>
  <si>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</si>
  <si>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</si>
  <si>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</si>
  <si>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</si>
  <si>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</si>
  <si>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</si>
  <si>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</si>
  <si>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</si>
  <si>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</si>
  <si>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</si>
  <si>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</si>
  <si>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</si>
  <si>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</si>
  <si>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</si>
  <si>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</si>
  <si>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</si>
  <si>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</si>
  <si>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</si>
  <si>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</si>
  <si>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</si>
  <si>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</si>
  <si>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</si>
  <si>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</si>
  <si>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</si>
  <si>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</si>
  <si>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</si>
  <si>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</si>
  <si>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</si>
  <si>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</si>
  <si>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</si>
  <si>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</si>
  <si>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</si>
  <si>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</si>
  <si>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</si>
  <si>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</si>
  <si>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</si>
  <si>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</si>
  <si>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</si>
  <si>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</si>
  <si>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</si>
  <si>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</si>
  <si>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</si>
  <si>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</si>
  <si>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</si>
  <si>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</si>
  <si>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</si>
  <si>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</si>
  <si>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</si>
  <si>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</si>
  <si>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</si>
  <si>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</si>
  <si>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</si>
  <si>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</si>
  <si>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</si>
  <si>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</si>
  <si>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</si>
  <si>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</si>
  <si>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</si>
  <si>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</si>
  <si>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</si>
  <si>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</si>
  <si>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</si>
  <si>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</si>
  <si>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</si>
  <si>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</si>
  <si>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</si>
  <si>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</si>
  <si>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</si>
  <si>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</si>
  <si>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</si>
  <si>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</si>
  <si>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</si>
  <si>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</si>
  <si>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</si>
  <si>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</si>
  <si>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</si>
  <si>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</si>
  <si>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</si>
  <si>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</si>
  <si>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</si>
  <si>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</si>
  <si>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</si>
  <si>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</si>
  <si>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</si>
  <si>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</si>
  <si>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</si>
  <si>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</si>
  <si>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</si>
  <si>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</si>
  <si>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</si>
  <si>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</si>
  <si>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</si>
  <si>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</si>
  <si>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</si>
  <si>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</si>
  <si>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</si>
  <si>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</si>
  <si>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</si>
  <si>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</si>
  <si>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</si>
  <si>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</si>
  <si>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</si>
  <si>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</si>
  <si>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</si>
  <si>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</si>
  <si>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</si>
  <si>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</si>
  <si>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</si>
  <si>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</si>
  <si>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</si>
  <si>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</si>
  <si>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</si>
  <si>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</si>
  <si>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</si>
  <si>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</si>
  <si>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</si>
  <si>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</si>
  <si>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</si>
  <si>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</si>
  <si>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</si>
  <si>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</si>
  <si>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</si>
  <si>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</si>
  <si>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</si>
  <si>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</si>
  <si>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</si>
  <si>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</si>
  <si>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</si>
  <si>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</si>
  <si>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</si>
  <si>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</si>
  <si>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</si>
  <si>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</si>
  <si>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</si>
  <si>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</si>
  <si>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</si>
  <si>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</si>
  <si>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</si>
  <si>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</si>
  <si>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</si>
  <si>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</si>
  <si>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</si>
  <si>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</si>
  <si>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</si>
  <si>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</si>
  <si>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</si>
  <si>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</si>
  <si>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</si>
  <si>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</si>
  <si>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</si>
  <si>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</si>
  <si>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</si>
  <si>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</si>
  <si>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</si>
  <si>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</si>
  <si>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</si>
  <si>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</si>
  <si>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</si>
  <si>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</si>
  <si>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</si>
  <si>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</si>
  <si>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</si>
  <si>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</si>
  <si>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</si>
  <si>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</si>
  <si>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</si>
  <si>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</si>
  <si>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</si>
  <si>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</si>
  <si>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</si>
  <si>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</si>
  <si>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</si>
  <si>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</si>
  <si>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</si>
  <si>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</si>
  <si>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</si>
  <si>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</si>
  <si>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</si>
  <si>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</si>
  <si>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</si>
  <si>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</si>
  <si>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</si>
  <si>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</si>
  <si>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</si>
  <si>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</si>
  <si>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</si>
  <si>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</si>
  <si>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</si>
  <si>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</si>
  <si>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</si>
  <si>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</si>
  <si>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</si>
  <si>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</si>
  <si>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</si>
  <si>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</si>
  <si>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</si>
  <si>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</si>
  <si>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</si>
  <si>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</si>
  <si>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</si>
  <si>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</si>
  <si>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</si>
  <si>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</si>
  <si>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</si>
  <si>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</si>
  <si>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</si>
  <si>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</si>
  <si>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</si>
  <si>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</si>
  <si>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</si>
  <si>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</si>
  <si>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</si>
  <si>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</si>
  <si>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</si>
  <si>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</si>
  <si>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</si>
  <si>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</si>
  <si>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</si>
  <si>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</si>
  <si>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</si>
  <si>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</si>
  <si>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</si>
  <si>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</si>
  <si>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</si>
  <si>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</si>
  <si>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</si>
  <si>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</si>
  <si>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</si>
  <si>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</si>
  <si>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</si>
  <si>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</si>
  <si>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</si>
  <si>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</si>
  <si>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</si>
  <si>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</si>
  <si>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</si>
  <si>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</si>
  <si>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</si>
  <si>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</si>
  <si>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</si>
  <si>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</si>
  <si>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</si>
  <si>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</si>
  <si>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</si>
  <si>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</si>
  <si>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</si>
  <si>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</si>
  <si>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</si>
  <si>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</si>
  <si>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</si>
  <si>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</si>
  <si>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</si>
  <si>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</si>
  <si>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</si>
  <si>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</si>
  <si>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</si>
  <si>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</si>
  <si>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</si>
  <si>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</si>
  <si>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</si>
  <si>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</si>
  <si>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</si>
  <si>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</si>
  <si>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</si>
  <si>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</si>
  <si>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</si>
  <si>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</si>
  <si>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</si>
  <si>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</si>
  <si>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</si>
  <si>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</si>
  <si>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</si>
  <si>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</si>
  <si>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</si>
  <si>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</si>
  <si>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</si>
  <si>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</si>
  <si>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</si>
  <si>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</si>
  <si>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</si>
  <si>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</si>
  <si>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</si>
  <si>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</si>
  <si>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</si>
  <si>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</si>
  <si>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</si>
  <si>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</si>
  <si>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</si>
  <si>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</si>
  <si>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</si>
  <si>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</si>
  <si>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</si>
  <si>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</si>
  <si>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</si>
  <si>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</si>
  <si>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</si>
  <si>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</si>
  <si>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</si>
  <si>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</si>
  <si>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</si>
  <si>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</si>
  <si>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</si>
  <si>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</si>
  <si>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</si>
  <si>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</si>
  <si>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</si>
  <si>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</si>
  <si>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</si>
  <si>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</si>
  <si>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</si>
  <si>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</si>
  <si>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</si>
  <si>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</si>
  <si>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</si>
  <si>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</si>
  <si>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</si>
  <si>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</si>
  <si>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</si>
  <si>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</si>
  <si>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</si>
  <si>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</si>
  <si>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</si>
  <si>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</si>
  <si>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</si>
  <si>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</si>
  <si>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</si>
  <si>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</si>
  <si>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</si>
  <si>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</si>
  <si>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</si>
  <si>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</si>
  <si>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</si>
  <si>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</si>
  <si>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</si>
  <si>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</si>
  <si>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</si>
  <si>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</si>
  <si>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</si>
  <si>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</si>
  <si>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</si>
  <si>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</si>
  <si>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</si>
  <si>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</si>
  <si>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</si>
  <si>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</si>
  <si>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</si>
  <si>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</si>
  <si>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</si>
  <si>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</si>
  <si>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</si>
  <si>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</si>
  <si>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</si>
  <si>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</si>
  <si>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</si>
  <si>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</si>
  <si>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</si>
  <si>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</si>
  <si>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</si>
  <si>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</si>
  <si>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</si>
  <si>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</si>
  <si>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</si>
  <si>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</si>
  <si>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</si>
  <si>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</si>
  <si>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</si>
  <si>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</si>
  <si>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</si>
  <si>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</si>
  <si>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</si>
  <si>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</si>
  <si>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</si>
  <si>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</si>
  <si>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</si>
  <si>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</si>
  <si>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</si>
  <si>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</si>
  <si>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</si>
  <si>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</si>
  <si>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</si>
  <si>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</si>
  <si>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</si>
  <si>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</si>
  <si>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</si>
  <si>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</si>
  <si>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</si>
  <si>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</si>
  <si>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</si>
  <si>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</si>
  <si>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</si>
  <si>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</si>
  <si>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</si>
  <si>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</si>
  <si>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</si>
  <si>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</si>
  <si>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</si>
  <si>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</si>
  <si>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</si>
  <si>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</si>
  <si>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</si>
  <si>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</si>
  <si>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</si>
  <si>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</si>
  <si>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</si>
  <si>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</si>
  <si>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</si>
  <si>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</si>
  <si>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</si>
  <si>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</si>
  <si>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</si>
  <si>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</si>
  <si>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</si>
  <si>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</si>
  <si>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</si>
  <si>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</si>
  <si>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</si>
  <si>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</si>
  <si>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</si>
  <si>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</si>
  <si>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</si>
  <si>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</si>
  <si>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</si>
  <si>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</si>
  <si>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</si>
  <si>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</si>
  <si>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</si>
  <si>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</si>
  <si>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</si>
  <si>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</si>
  <si>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</si>
  <si>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</si>
  <si>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</si>
  <si>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</si>
  <si>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</si>
  <si>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</si>
  <si>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</si>
  <si>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</si>
  <si>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</si>
  <si>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</si>
  <si>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</si>
  <si>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</si>
  <si>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</si>
  <si>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</si>
  <si>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</si>
  <si>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</si>
  <si>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</si>
  <si>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</si>
  <si>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</si>
  <si>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</si>
  <si>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</si>
  <si>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</si>
  <si>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</si>
  <si>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</si>
  <si>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</si>
  <si>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</si>
  <si>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</si>
  <si>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</si>
  <si>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</si>
  <si>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</si>
  <si>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</si>
  <si>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</si>
  <si>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</si>
  <si>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</si>
  <si>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</si>
  <si>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</si>
  <si>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</si>
  <si>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</si>
  <si>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</si>
  <si>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</si>
  <si>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</si>
  <si>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</si>
  <si>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</si>
  <si>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</si>
  <si>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</si>
  <si>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</si>
  <si>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</si>
  <si>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</si>
  <si>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</si>
  <si>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</si>
  <si>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</si>
  <si>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</si>
  <si>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</si>
  <si>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</si>
  <si>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</si>
  <si>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</si>
  <si>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</si>
  <si>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</si>
  <si>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</si>
  <si>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</si>
  <si>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</si>
  <si>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</si>
  <si>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</si>
  <si>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</si>
  <si>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</si>
  <si>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</si>
  <si>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</si>
  <si>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</si>
  <si>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</si>
  <si>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</si>
  <si>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</si>
  <si>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</si>
  <si>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</si>
  <si>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</si>
  <si>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</si>
  <si>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</si>
  <si>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</si>
  <si>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</si>
  <si>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</si>
  <si>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</si>
  <si>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</si>
  <si>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</si>
  <si>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</si>
  <si>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</si>
  <si>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</si>
  <si>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</si>
  <si>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</si>
  <si>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</si>
  <si>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</si>
  <si>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</si>
  <si>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</si>
  <si>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</si>
  <si>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</si>
  <si>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</si>
  <si>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</si>
  <si>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</si>
  <si>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</si>
  <si>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</si>
  <si>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</si>
  <si>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</si>
  <si>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</si>
  <si>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</si>
  <si>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</si>
  <si>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</si>
  <si>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</si>
  <si>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</si>
  <si>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</si>
  <si>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</si>
  <si>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</si>
  <si>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</si>
  <si>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</si>
  <si>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</si>
  <si>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</si>
  <si>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</si>
  <si>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</si>
  <si>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</si>
  <si>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</si>
  <si>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</si>
  <si>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</si>
  <si>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</si>
  <si>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</si>
  <si>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</si>
  <si>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</si>
  <si>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</si>
  <si>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</si>
  <si>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</si>
  <si>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</si>
  <si>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</si>
  <si>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</si>
  <si>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</si>
  <si>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</si>
  <si>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</si>
  <si>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</si>
  <si>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</si>
  <si>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</si>
  <si>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</si>
  <si>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</si>
  <si>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</si>
  <si>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</si>
  <si>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</si>
  <si>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</si>
  <si>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</si>
  <si>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</si>
  <si>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</si>
  <si>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</si>
  <si>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</si>
  <si>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</si>
  <si>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</si>
  <si>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</si>
  <si>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</si>
  <si>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</si>
  <si>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</si>
  <si>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</si>
  <si>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</si>
  <si>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</si>
  <si>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</si>
  <si>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</si>
  <si>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</si>
  <si>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</si>
  <si>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</si>
  <si>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</si>
  <si>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</si>
  <si>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</si>
  <si>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</si>
  <si>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</si>
  <si>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</si>
  <si>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</si>
  <si>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</si>
  <si>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</si>
  <si>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</si>
  <si>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</si>
  <si>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</si>
  <si>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</si>
  <si>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</si>
  <si>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</si>
  <si>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</si>
  <si>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</si>
  <si>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</si>
  <si>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</si>
  <si>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</si>
  <si>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</si>
  <si>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</si>
  <si>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</si>
  <si>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</si>
  <si>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</si>
  <si>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</si>
  <si>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</si>
  <si>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</si>
  <si>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</si>
  <si>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</si>
  <si>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</si>
  <si>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</si>
  <si>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</si>
  <si>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</si>
  <si>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</si>
  <si>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</si>
  <si>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</si>
  <si>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</si>
  <si>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</si>
  <si>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</si>
  <si>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</si>
  <si>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</si>
  <si>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</si>
  <si>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</si>
  <si>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</si>
  <si>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</si>
  <si>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</si>
  <si>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</si>
  <si>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</si>
  <si>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</si>
  <si>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</si>
  <si>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</si>
  <si>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</si>
  <si>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</si>
  <si>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</si>
  <si>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</si>
  <si>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</si>
  <si>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</si>
  <si>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</si>
  <si>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</si>
  <si>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</si>
  <si>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</si>
  <si>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</si>
  <si>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</si>
  <si>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</si>
  <si>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</si>
  <si>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</si>
  <si>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</si>
  <si>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</si>
  <si>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</si>
  <si>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</si>
  <si>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</si>
  <si>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</si>
  <si>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</si>
  <si>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</si>
  <si>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</si>
  <si>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</si>
  <si>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</si>
  <si>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</si>
  <si>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</si>
  <si>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</si>
  <si>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</si>
  <si>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</si>
  <si>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</si>
  <si>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</si>
  <si>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</si>
  <si>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</si>
  <si>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</si>
  <si>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</si>
  <si>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</si>
  <si>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</si>
  <si>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</si>
  <si>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</si>
  <si>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</si>
  <si>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</si>
  <si>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</si>
  <si>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</si>
  <si>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</si>
  <si>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</si>
  <si>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</si>
  <si>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</si>
  <si>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</si>
  <si>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</si>
  <si>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</si>
  <si>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</si>
  <si>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</si>
  <si>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</si>
  <si>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</si>
  <si>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</si>
  <si>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</si>
  <si>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</si>
  <si>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</si>
  <si>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</si>
  <si>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</si>
  <si>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</si>
  <si>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</si>
  <si>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</si>
  <si>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</si>
  <si>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</si>
  <si>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</si>
  <si>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</si>
  <si>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</si>
  <si>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</si>
  <si>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</si>
  <si>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</si>
  <si>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</si>
  <si>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</si>
  <si>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</si>
  <si>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</si>
  <si>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</si>
  <si>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</si>
  <si>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</si>
  <si>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</si>
  <si>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</si>
  <si>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</si>
  <si>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</si>
  <si>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</si>
  <si>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</si>
  <si>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</si>
  <si>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</si>
  <si>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</si>
  <si>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</si>
  <si>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</si>
  <si>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</si>
  <si>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</si>
  <si>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</si>
  <si>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</si>
  <si>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</si>
  <si>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</si>
  <si>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</si>
  <si>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</si>
  <si>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</si>
  <si>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</si>
  <si>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</si>
  <si>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</si>
  <si>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</si>
  <si>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</si>
  <si>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</si>
  <si>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</si>
  <si>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</si>
  <si>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</si>
  <si>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</si>
  <si>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</si>
  <si>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</si>
  <si>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</si>
  <si>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</si>
  <si>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</si>
  <si>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</si>
  <si>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</si>
  <si>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</si>
  <si>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</si>
  <si>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</si>
  <si>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</si>
  <si>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</si>
  <si>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</si>
  <si>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</si>
  <si>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</si>
  <si>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</si>
  <si>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</si>
  <si>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</si>
  <si>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</si>
  <si>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</si>
  <si>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</si>
  <si>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</si>
  <si>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</si>
  <si>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</si>
  <si>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</si>
  <si>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</si>
  <si>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</si>
  <si>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</si>
  <si>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</si>
  <si>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</si>
  <si>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</si>
  <si>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</si>
  <si>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</si>
  <si>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</si>
  <si>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</si>
  <si>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</si>
  <si>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</si>
  <si>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</si>
  <si>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</si>
  <si>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</si>
  <si>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</si>
  <si>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</si>
  <si>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</si>
  <si>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</si>
  <si>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</si>
  <si>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</si>
  <si>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</si>
  <si>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</si>
  <si>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</si>
  <si>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</si>
  <si>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</si>
  <si>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</si>
  <si>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</si>
  <si>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</si>
  <si>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</si>
  <si>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</si>
  <si>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</si>
  <si>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</si>
  <si>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</si>
  <si>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</si>
  <si>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</si>
  <si>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</si>
  <si>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</si>
  <si>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</si>
  <si>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</si>
  <si>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</si>
  <si>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</si>
  <si>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</si>
  <si>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</si>
  <si>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</si>
  <si>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</si>
  <si>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</si>
  <si>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</si>
  <si>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</si>
  <si>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</si>
  <si>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</si>
  <si>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</si>
  <si>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</si>
  <si>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</si>
  <si>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</si>
  <si>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</si>
  <si>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</si>
  <si>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</si>
  <si>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</si>
  <si>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</si>
  <si>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</si>
  <si>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</si>
  <si>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</si>
  <si>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</si>
  <si>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</si>
  <si>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</si>
  <si>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</si>
  <si>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</si>
  <si>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</si>
  <si>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</si>
  <si>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</si>
  <si>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</si>
  <si>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</si>
  <si>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</si>
  <si>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</si>
  <si>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</si>
  <si>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</si>
  <si>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</si>
  <si>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</si>
  <si>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</si>
  <si>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</si>
  <si>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</si>
  <si>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</si>
  <si>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</si>
  <si>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</si>
  <si>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</si>
  <si>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</si>
  <si>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</si>
  <si>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</si>
  <si>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</si>
  <si>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</si>
  <si>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</si>
  <si>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</si>
  <si>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</si>
  <si>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</si>
  <si>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</si>
  <si>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</si>
  <si>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</si>
  <si>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</si>
  <si>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</si>
  <si>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</si>
  <si>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</si>
  <si>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</si>
  <si>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</si>
  <si>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</si>
  <si>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</si>
  <si>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</si>
  <si>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</si>
  <si>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</si>
  <si>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</si>
  <si>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</si>
  <si>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</si>
  <si>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</si>
  <si>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</si>
  <si>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</si>
  <si>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</si>
  <si>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</si>
  <si>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</si>
  <si>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</si>
  <si>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</si>
  <si>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</si>
  <si>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</si>
  <si>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</si>
  <si>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</si>
  <si>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</si>
  <si>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</si>
  <si>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</si>
  <si>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</si>
  <si>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</si>
  <si>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</si>
  <si>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</si>
  <si>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</si>
  <si>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</si>
  <si>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</si>
  <si>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</si>
  <si>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</si>
  <si>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</si>
  <si>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</si>
  <si>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</si>
  <si>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</si>
  <si>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</si>
  <si>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</si>
  <si>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</si>
  <si>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</si>
  <si>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</si>
  <si>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</si>
  <si>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</si>
  <si>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</si>
  <si>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</si>
  <si>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</si>
  <si>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</si>
  <si>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</si>
  <si>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</si>
  <si>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</si>
  <si>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</si>
  <si>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</si>
  <si>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</si>
  <si>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</si>
  <si>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</si>
  <si>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</si>
  <si>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</si>
  <si>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</si>
  <si>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</si>
  <si>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</si>
  <si>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</si>
  <si>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</si>
  <si>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</si>
  <si>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</si>
  <si>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</si>
  <si>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</si>
  <si>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</si>
  <si>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</si>
  <si>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</si>
  <si>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</si>
  <si>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</si>
  <si>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</si>
  <si>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</si>
  <si>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</si>
  <si>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</si>
  <si>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</si>
  <si>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</si>
  <si>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</si>
  <si>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</si>
  <si>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</si>
  <si>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</si>
  <si>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</si>
  <si>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</si>
  <si>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</si>
  <si>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</si>
  <si>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</si>
  <si>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</si>
  <si>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</si>
  <si>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</si>
  <si>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</si>
  <si>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</si>
  <si>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</si>
  <si>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</si>
  <si>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</si>
  <si>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</si>
  <si>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</si>
  <si>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</si>
  <si>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</si>
  <si>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</si>
  <si>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</si>
  <si>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</si>
  <si>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</si>
  <si>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</si>
  <si>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</si>
  <si>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</si>
  <si>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</si>
  <si>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</si>
  <si>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</si>
  <si>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</si>
  <si>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</si>
  <si>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</si>
  <si>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</si>
  <si>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</si>
  <si>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</si>
  <si>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</si>
  <si>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</si>
  <si>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</si>
  <si>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</si>
  <si>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</si>
  <si>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</si>
  <si>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</si>
  <si>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</si>
  <si>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</si>
  <si>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</si>
  <si>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</si>
  <si>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</si>
  <si>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</si>
  <si>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</si>
  <si>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</si>
  <si>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</si>
  <si>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</si>
  <si>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</si>
  <si>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</si>
  <si>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</si>
  <si>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</si>
  <si>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</si>
  <si>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</si>
  <si>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</si>
  <si>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</si>
  <si>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</si>
  <si>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</si>
  <si>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</si>
  <si>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</si>
  <si>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</si>
  <si>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</si>
  <si>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</si>
  <si>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</si>
  <si>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</si>
  <si>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</si>
  <si>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</si>
  <si>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</si>
  <si>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</si>
  <si>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</si>
  <si>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</si>
  <si>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</si>
  <si>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</si>
  <si>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</si>
  <si>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</si>
  <si>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</si>
  <si>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</si>
  <si>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</si>
  <si>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</si>
  <si>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</si>
  <si>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</si>
  <si>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</si>
  <si>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</si>
  <si>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</si>
  <si>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</si>
  <si>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</si>
  <si>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</si>
  <si>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</si>
  <si>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</si>
  <si>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</si>
  <si>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</si>
  <si>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</si>
  <si>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</si>
  <si>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</si>
  <si>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</si>
  <si>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</si>
  <si>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</si>
  <si>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</si>
  <si>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</si>
  <si>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</si>
  <si>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</si>
  <si>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</si>
  <si>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</si>
  <si>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</si>
  <si>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</si>
  <si>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</si>
  <si>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</si>
  <si>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</si>
  <si>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</si>
  <si>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</si>
  <si>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</si>
  <si>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</si>
  <si>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</si>
  <si>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</si>
  <si>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</si>
  <si>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</si>
  <si>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</si>
  <si>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</si>
  <si>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</si>
  <si>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</si>
  <si>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</si>
  <si>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</si>
  <si>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</si>
  <si>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</si>
  <si>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</si>
  <si>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</si>
  <si>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</si>
  <si>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</si>
  <si>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</si>
  <si>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</si>
  <si>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</si>
  <si>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</si>
  <si>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</si>
  <si>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</si>
  <si>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</si>
  <si>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</si>
  <si>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</si>
  <si>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</si>
  <si>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</si>
  <si>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</si>
  <si>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</si>
  <si>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</si>
  <si>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</si>
  <si>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</si>
  <si>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</si>
  <si>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</si>
  <si>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</si>
  <si>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</si>
  <si>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</si>
  <si>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</si>
  <si>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</si>
  <si>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</si>
  <si>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</si>
  <si>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</si>
  <si>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</si>
  <si>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</si>
  <si>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</si>
  <si>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</si>
  <si>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</si>
  <si>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</si>
  <si>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</si>
  <si>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</si>
  <si>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</si>
  <si>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</si>
  <si>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</si>
  <si>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</si>
  <si>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</si>
  <si>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</si>
  <si>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</si>
  <si>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</si>
  <si>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</si>
  <si>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</si>
  <si>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</si>
  <si>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</si>
  <si>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</si>
  <si>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</si>
  <si>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</si>
  <si>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</si>
  <si>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</si>
  <si>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</si>
  <si>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</si>
  <si>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</si>
  <si>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</si>
  <si>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</si>
  <si>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</si>
  <si>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</si>
  <si>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</si>
  <si>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</si>
  <si>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</si>
  <si>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</si>
  <si>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</si>
  <si>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</si>
  <si>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</si>
  <si>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</si>
  <si>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</si>
  <si>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</si>
  <si>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</si>
  <si>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</si>
  <si>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</si>
  <si>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</si>
  <si>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</si>
  <si>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</si>
  <si>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</si>
  <si>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</si>
  <si>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</si>
  <si>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</si>
  <si>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</si>
  <si>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</si>
  <si>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</si>
  <si>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</si>
  <si>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</si>
  <si>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</si>
  <si>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</si>
  <si>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</si>
  <si>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</si>
  <si>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</si>
  <si>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</si>
  <si>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</si>
  <si>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</si>
  <si>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</si>
  <si>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</si>
  <si>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</si>
  <si>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</si>
  <si>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</si>
  <si>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</si>
  <si>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</si>
  <si>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</si>
  <si>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</si>
  <si>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</si>
  <si>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</si>
  <si>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</si>
  <si>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</si>
  <si>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</si>
  <si>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</si>
  <si>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</si>
  <si>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</si>
  <si>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</si>
  <si>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</si>
  <si>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</si>
  <si>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</si>
  <si>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</si>
  <si>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</si>
  <si>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</si>
  <si>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</si>
  <si>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</si>
  <si>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</si>
  <si>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</si>
  <si>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</si>
  <si>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</si>
  <si>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</si>
  <si>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</si>
  <si>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</si>
  <si>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</si>
  <si>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</si>
  <si>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</si>
  <si>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</si>
  <si>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</si>
  <si>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</si>
  <si>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</si>
  <si>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</si>
  <si>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</si>
  <si>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</si>
  <si>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</si>
  <si>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</si>
  <si>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</si>
  <si>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</si>
  <si>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</si>
  <si>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</si>
  <si>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</si>
  <si>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</si>
  <si>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</si>
  <si>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</si>
  <si>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</si>
  <si>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</si>
  <si>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</si>
  <si>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</si>
  <si>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</si>
  <si>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</si>
  <si>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</si>
  <si>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</si>
  <si>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</si>
  <si>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</si>
  <si>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</si>
  <si>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</si>
  <si>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</si>
  <si>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</si>
  <si>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</si>
  <si>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</si>
  <si>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</si>
  <si>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</si>
  <si>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</si>
  <si>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</si>
  <si>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</si>
  <si>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</si>
  <si>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</si>
  <si>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</si>
  <si>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</si>
  <si>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</si>
  <si>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</si>
  <si>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</si>
  <si>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</si>
  <si>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</si>
  <si>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</si>
  <si>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</si>
  <si>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</si>
  <si>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</si>
  <si>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</si>
  <si>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</si>
  <si>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</si>
  <si>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</si>
  <si>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</si>
  <si>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</si>
  <si>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</si>
  <si>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</si>
  <si>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</si>
  <si>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</si>
  <si>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</si>
  <si>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</si>
  <si>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</si>
  <si>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</si>
  <si>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</si>
  <si>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</si>
  <si>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</si>
  <si>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</si>
  <si>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</si>
  <si>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</si>
  <si>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</si>
  <si>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</si>
  <si>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</si>
  <si>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</si>
  <si>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</si>
  <si>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</si>
  <si>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</si>
  <si>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</si>
  <si>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</si>
  <si>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</si>
  <si>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</si>
  <si>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</si>
  <si>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</si>
  <si>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</si>
  <si>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</si>
  <si>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</si>
  <si>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</si>
  <si>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</si>
  <si>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</si>
  <si>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</si>
  <si>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</si>
  <si>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</si>
  <si>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</si>
  <si>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</si>
  <si>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</si>
  <si>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</si>
  <si>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</si>
  <si>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</si>
  <si>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</si>
  <si>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</si>
  <si>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</si>
  <si>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</si>
  <si>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</si>
  <si>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</si>
  <si>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</si>
  <si>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</si>
  <si>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</si>
  <si>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</si>
  <si>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</si>
  <si>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</si>
  <si>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</si>
  <si>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</si>
  <si>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</si>
  <si>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</si>
  <si>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</si>
  <si>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</si>
  <si>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</si>
  <si>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</si>
  <si>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</si>
  <si>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</si>
  <si>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</si>
  <si>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</si>
  <si>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</si>
  <si>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</si>
  <si>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</si>
  <si>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</si>
  <si>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</si>
  <si>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</si>
  <si>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</si>
  <si>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</si>
  <si>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</si>
  <si>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</si>
  <si>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</si>
  <si>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</si>
  <si>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</si>
  <si>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</si>
  <si>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</si>
  <si>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</si>
  <si>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</si>
  <si>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</si>
  <si>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</si>
  <si>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</si>
  <si>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</si>
  <si>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</si>
  <si>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</si>
  <si>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</si>
  <si>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</si>
  <si>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</si>
  <si>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</si>
  <si>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</si>
  <si>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</si>
  <si>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</si>
  <si>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</si>
  <si>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</si>
  <si>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</si>
  <si>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</si>
  <si>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</si>
  <si>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</si>
  <si>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</si>
  <si>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</si>
  <si>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</si>
  <si>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</si>
  <si>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</si>
  <si>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</si>
  <si>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</si>
  <si>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</si>
  <si>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</si>
  <si>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</si>
  <si>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</si>
  <si>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</si>
  <si>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</si>
  <si>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</si>
  <si>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</si>
  <si>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</si>
  <si>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</si>
  <si>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</si>
  <si>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</si>
  <si>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</si>
  <si>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</si>
  <si>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</si>
  <si>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</si>
  <si>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</si>
  <si>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</si>
  <si>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</si>
  <si>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</si>
  <si>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</si>
  <si>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</si>
  <si>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</si>
  <si>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</si>
  <si>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</si>
  <si>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</si>
  <si>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</si>
  <si>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</si>
  <si>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</si>
  <si>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</si>
  <si>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</si>
  <si>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</si>
  <si>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</si>
  <si>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</si>
  <si>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</si>
  <si>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</si>
  <si>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</si>
  <si>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</si>
  <si>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</si>
  <si>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</si>
  <si>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</si>
  <si>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</si>
  <si>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</si>
  <si>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</si>
  <si>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</si>
  <si>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</si>
  <si>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</si>
  <si>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</si>
  <si>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</si>
  <si>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</si>
  <si>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</si>
  <si>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</si>
  <si>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</si>
  <si>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</si>
  <si>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</si>
  <si>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</si>
  <si>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</si>
  <si>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</si>
  <si>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</si>
  <si>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</si>
  <si>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</si>
  <si>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</si>
  <si>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</si>
  <si>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</si>
  <si>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</si>
  <si>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</si>
  <si>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</si>
  <si>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</si>
  <si>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</si>
  <si>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</si>
  <si>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</si>
  <si>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</si>
  <si>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</si>
  <si>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</si>
  <si>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</si>
  <si>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</si>
  <si>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</si>
  <si>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</si>
  <si>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</si>
  <si>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</si>
  <si>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</si>
  <si>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</si>
  <si>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</si>
  <si>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</si>
  <si>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</si>
  <si>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</si>
  <si>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</si>
  <si>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</si>
  <si>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</si>
  <si>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</si>
  <si>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</si>
  <si>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</si>
  <si>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</si>
  <si>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</si>
  <si>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</si>
  <si>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</si>
  <si>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</si>
  <si>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</si>
  <si>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</si>
  <si>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</si>
  <si>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</si>
  <si>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</si>
  <si>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</si>
  <si>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</si>
  <si>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</si>
  <si>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</si>
  <si>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</si>
  <si>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</si>
  <si>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</si>
  <si>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</si>
  <si>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</si>
  <si>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</si>
  <si>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</si>
  <si>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</si>
  <si>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</si>
  <si>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</si>
  <si>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</si>
  <si>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</si>
  <si>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</si>
  <si>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</si>
  <si>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</si>
  <si>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</si>
  <si>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</si>
  <si>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</si>
  <si>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</si>
  <si>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</si>
  <si>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</si>
  <si>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</si>
  <si>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</si>
  <si>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</si>
  <si>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</si>
  <si>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</si>
  <si>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</si>
  <si>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</si>
  <si>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</si>
  <si>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</si>
  <si>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</si>
  <si>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</si>
  <si>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</si>
  <si>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</si>
  <si>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</si>
  <si>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</si>
  <si>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</si>
  <si>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</si>
  <si>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</si>
  <si>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</si>
  <si>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</si>
  <si>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</si>
  <si>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</si>
  <si>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</si>
  <si>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</si>
  <si>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</si>
  <si>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</si>
  <si>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</si>
  <si>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</si>
  <si>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</si>
  <si>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</si>
  <si>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</si>
  <si>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</si>
  <si>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</si>
  <si>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</si>
  <si>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</si>
  <si>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</si>
  <si>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</si>
  <si>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</si>
  <si>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</si>
  <si>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</si>
  <si>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</si>
  <si>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</si>
  <si>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</si>
  <si>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</si>
  <si>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</si>
  <si>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</si>
  <si>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</si>
  <si>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</si>
  <si>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</si>
  <si>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</si>
  <si>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</si>
  <si>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</si>
  <si>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</si>
  <si>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</si>
  <si>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</si>
  <si>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</si>
  <si>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</si>
  <si>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</si>
  <si>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</si>
  <si>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</si>
  <si>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</si>
  <si>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</si>
  <si>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</si>
  <si>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</si>
  <si>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</si>
  <si>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</si>
  <si>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</si>
  <si>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</si>
  <si>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</si>
  <si>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</si>
  <si>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</si>
  <si>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</si>
  <si>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</si>
  <si>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</si>
  <si>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</si>
  <si>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</si>
  <si>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</si>
  <si>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</si>
  <si>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</si>
  <si>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</si>
  <si>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</si>
  <si>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</si>
  <si>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</si>
  <si>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</si>
  <si>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</si>
  <si>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</si>
  <si>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</si>
  <si>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</si>
  <si>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</si>
  <si>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</si>
  <si>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</si>
  <si>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</si>
  <si>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</si>
  <si>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</si>
  <si>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</si>
  <si>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</si>
  <si>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</si>
  <si>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</si>
  <si>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</si>
  <si>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</si>
  <si>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</si>
  <si>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</si>
  <si>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</si>
  <si>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</si>
  <si>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</si>
  <si>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</si>
  <si>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</si>
  <si>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</si>
  <si>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</si>
  <si>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</si>
  <si>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</si>
  <si>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</si>
  <si>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</si>
  <si>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</si>
  <si>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</si>
  <si>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</si>
  <si>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</si>
  <si>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</si>
  <si>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</si>
  <si>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</si>
  <si>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</si>
  <si>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</si>
  <si>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</si>
  <si>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</si>
  <si>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</si>
  <si>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</si>
  <si>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</si>
  <si>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</si>
  <si>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</si>
  <si>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</si>
  <si>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</si>
  <si>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</si>
  <si>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</si>
  <si>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</si>
  <si>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</si>
  <si>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</si>
  <si>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</si>
  <si>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</si>
  <si>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</si>
  <si>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</si>
  <si>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</si>
  <si>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</si>
  <si>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</si>
  <si>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</si>
  <si>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</si>
  <si>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</si>
  <si>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</si>
  <si>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</si>
  <si>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</si>
  <si>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</si>
  <si>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</si>
  <si>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</si>
  <si>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</si>
  <si>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</si>
  <si>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</si>
  <si>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</si>
  <si>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</si>
  <si>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</si>
  <si>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</si>
  <si>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</si>
  <si>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</si>
  <si>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</si>
  <si>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</si>
  <si>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</si>
  <si>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</si>
  <si>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</si>
  <si>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</si>
  <si>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</si>
  <si>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</si>
  <si>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</si>
  <si>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</si>
  <si>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</si>
  <si>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</si>
  <si>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</si>
  <si>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</si>
  <si>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</si>
  <si>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</si>
  <si>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</si>
  <si>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</si>
  <si>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</si>
  <si>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</si>
  <si>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</si>
  <si>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</si>
  <si>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</si>
  <si>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</si>
  <si>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</si>
  <si>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</si>
  <si>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</si>
  <si>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</si>
  <si>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</si>
  <si>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</si>
  <si>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</si>
  <si>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</si>
  <si>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</si>
  <si>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</si>
  <si>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</si>
  <si>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</si>
  <si>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</si>
  <si>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</si>
  <si>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</si>
  <si>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</si>
  <si>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</si>
  <si>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</si>
  <si>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</si>
  <si>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</si>
  <si>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</si>
  <si>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</si>
  <si>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</si>
  <si>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</si>
  <si>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</si>
  <si>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</si>
  <si>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</si>
  <si>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</si>
  <si>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</si>
  <si>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</si>
  <si>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</si>
  <si>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</si>
  <si>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</si>
  <si>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</si>
  <si>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</si>
  <si>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</si>
  <si>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</si>
  <si>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</si>
  <si>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</si>
  <si>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</si>
  <si>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</si>
  <si>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</si>
  <si>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</si>
  <si>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</si>
  <si>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</si>
  <si>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</si>
  <si>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</si>
  <si>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</si>
  <si>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</si>
  <si>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</si>
  <si>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</si>
  <si>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</si>
  <si>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</si>
  <si>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</si>
  <si>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</si>
  <si>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</si>
  <si>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</si>
  <si>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</si>
  <si>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</si>
  <si>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</si>
  <si>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</si>
  <si>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</si>
  <si>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</si>
  <si>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</si>
  <si>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</si>
  <si>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</si>
  <si>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</si>
  <si>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</si>
  <si>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</si>
  <si>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</si>
  <si>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</si>
  <si>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</si>
  <si>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</si>
  <si>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</si>
  <si>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</si>
  <si>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</si>
  <si>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</si>
  <si>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</si>
  <si>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</si>
  <si>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</si>
  <si>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</si>
  <si>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</si>
  <si>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</si>
  <si>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</si>
  <si>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</si>
  <si>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</si>
  <si>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</si>
  <si>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</si>
  <si>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</si>
  <si>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</si>
  <si>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</si>
  <si>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</si>
  <si>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</si>
  <si>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</si>
  <si>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</si>
  <si>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</si>
  <si>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</si>
  <si>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</si>
  <si>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</si>
  <si>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</si>
  <si>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</si>
  <si>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</si>
  <si>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</si>
  <si>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</si>
  <si>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</si>
  <si>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</si>
  <si>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</si>
  <si>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</si>
  <si>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</si>
  <si>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</si>
  <si>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</si>
  <si>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</si>
  <si>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</si>
  <si>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</si>
  <si>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</si>
  <si>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</si>
  <si>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</si>
  <si>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</si>
  <si>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</si>
  <si>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</si>
  <si>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</si>
  <si>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</si>
  <si>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</si>
  <si>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</si>
  <si>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</si>
  <si>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</si>
  <si>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</si>
  <si>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</si>
  <si>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</si>
  <si>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</si>
  <si>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</si>
  <si>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</si>
  <si>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</si>
  <si>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</si>
  <si>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</si>
  <si>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</si>
  <si>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</si>
  <si>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</si>
  <si>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</si>
  <si>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</si>
  <si>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</si>
  <si>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</si>
  <si>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</si>
  <si>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</si>
  <si>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</si>
  <si>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</si>
  <si>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</si>
  <si>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</si>
  <si>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</si>
  <si>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</si>
  <si>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</si>
  <si>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</si>
  <si>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</si>
  <si>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</si>
  <si>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</si>
  <si>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</si>
  <si>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</si>
  <si>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</si>
  <si>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</si>
  <si>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</si>
  <si>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</si>
  <si>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</si>
  <si>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</si>
  <si>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</si>
  <si>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</si>
  <si>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</si>
  <si>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</si>
  <si>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</si>
  <si>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</si>
  <si>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</si>
  <si>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</si>
  <si>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</si>
  <si>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</si>
  <si>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</si>
  <si>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</si>
  <si>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</si>
  <si>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</si>
  <si>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</si>
  <si>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</si>
  <si>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</si>
  <si>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</si>
  <si>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</si>
  <si>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</si>
  <si>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</si>
  <si>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</si>
  <si>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</si>
  <si>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</si>
  <si>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</si>
  <si>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</si>
  <si>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</si>
  <si>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</si>
  <si>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</si>
  <si>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</si>
  <si>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</si>
  <si>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</si>
  <si>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</si>
  <si>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</si>
  <si>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</si>
  <si>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</si>
  <si>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</si>
  <si>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</si>
  <si>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</si>
  <si>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</si>
  <si>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</si>
  <si>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</si>
  <si>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</si>
  <si>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</si>
  <si>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</si>
  <si>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</si>
  <si>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</si>
  <si>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</si>
  <si>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</si>
  <si>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</si>
  <si>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</si>
  <si>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</si>
  <si>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</si>
  <si>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</si>
  <si>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</si>
  <si>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</si>
  <si>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</si>
  <si>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</si>
  <si>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</si>
  <si>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</si>
  <si>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</si>
  <si>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</si>
  <si>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</si>
  <si>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</si>
  <si>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</si>
  <si>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</si>
  <si>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</si>
  <si>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</si>
  <si>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</si>
  <si>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</si>
  <si>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</si>
  <si>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</si>
  <si>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</si>
  <si>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</si>
  <si>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</si>
  <si>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</si>
  <si>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</si>
  <si>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</si>
  <si>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</si>
  <si>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</si>
  <si>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</si>
  <si>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</si>
  <si>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</si>
  <si>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</si>
  <si>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</si>
  <si>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</si>
  <si>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</si>
  <si>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</si>
  <si>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</si>
  <si>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</si>
  <si>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</si>
  <si>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</si>
  <si>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</si>
  <si>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</si>
  <si>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</si>
  <si>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</si>
  <si>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</si>
  <si>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</si>
  <si>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</si>
  <si>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</si>
  <si>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</si>
  <si>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</si>
  <si>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</si>
  <si>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</si>
  <si>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</si>
  <si>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</si>
  <si>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</si>
  <si>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</si>
  <si>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</si>
  <si>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</si>
  <si>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</si>
  <si>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</si>
  <si>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</si>
  <si>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</si>
  <si>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</si>
  <si>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</si>
  <si>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</si>
  <si>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</si>
  <si>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</si>
  <si>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</si>
  <si>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</si>
  <si>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</si>
  <si>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</si>
  <si>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</si>
  <si>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</si>
  <si>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</si>
  <si>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</si>
  <si>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</si>
  <si>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</si>
  <si>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</si>
  <si>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</si>
  <si>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</si>
  <si>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</si>
  <si>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</si>
  <si>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</si>
  <si>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</si>
  <si>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</si>
  <si>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</si>
  <si>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</si>
  <si>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</si>
  <si>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</si>
  <si>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</si>
  <si>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</si>
  <si>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</si>
  <si>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</si>
  <si>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</si>
  <si>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</si>
  <si>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</si>
  <si>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</si>
  <si>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</si>
  <si>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</si>
  <si>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</si>
  <si>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</si>
  <si>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</si>
  <si>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</si>
  <si>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</si>
  <si>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</si>
  <si>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</si>
  <si>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</si>
  <si>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</si>
  <si>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</si>
  <si>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</si>
  <si>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</si>
  <si>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</si>
  <si>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</si>
  <si>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</si>
  <si>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</si>
  <si>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</si>
  <si>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</si>
  <si>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</si>
  <si>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</si>
  <si>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</si>
  <si>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</si>
  <si>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</si>
  <si>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</si>
  <si>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</si>
  <si>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</si>
  <si>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</si>
  <si>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</si>
  <si>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</si>
  <si>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</si>
  <si>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</si>
  <si>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</si>
  <si>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</si>
  <si>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</si>
  <si>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</si>
  <si>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</si>
  <si>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</si>
  <si>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</si>
  <si>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</si>
  <si>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</si>
  <si>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</si>
  <si>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</si>
  <si>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</si>
  <si>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</si>
  <si>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</si>
  <si>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</si>
  <si>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</si>
  <si>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</si>
  <si>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</si>
  <si>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</si>
  <si>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</si>
  <si>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</si>
  <si>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</si>
  <si>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</si>
  <si>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</si>
  <si>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</si>
  <si>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</si>
  <si>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</si>
  <si>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</si>
  <si>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</si>
  <si>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</si>
  <si>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</si>
  <si>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</si>
  <si>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</si>
  <si>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</si>
  <si>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</si>
  <si>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</si>
  <si>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</si>
  <si>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</si>
  <si>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</si>
  <si>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</si>
  <si>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</si>
  <si>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</si>
  <si>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</si>
  <si>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</si>
  <si>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</si>
  <si>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</si>
  <si>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</si>
  <si>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</si>
  <si>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</si>
  <si>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</si>
  <si>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</si>
  <si>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</si>
  <si>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</si>
  <si>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</si>
  <si>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</si>
  <si>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</si>
  <si>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</si>
  <si>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</si>
  <si>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</si>
  <si>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</si>
  <si>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</si>
  <si>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</si>
  <si>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</si>
  <si>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</si>
  <si>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</si>
  <si>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</si>
  <si>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</si>
  <si>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</si>
  <si>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</si>
  <si>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</si>
  <si>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</si>
  <si>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</si>
  <si>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</si>
  <si>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</si>
  <si>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</si>
  <si>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</si>
  <si>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</si>
  <si>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</si>
  <si>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</si>
  <si>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</si>
  <si>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</si>
  <si>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</si>
  <si>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</si>
  <si>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</si>
  <si>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</si>
  <si>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</si>
  <si>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</si>
  <si>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</si>
  <si>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</si>
  <si>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</si>
  <si>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</si>
  <si>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</si>
  <si>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</si>
  <si>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</si>
  <si>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</si>
  <si>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</si>
  <si>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</si>
  <si>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</si>
  <si>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</si>
  <si>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</si>
  <si>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</si>
  <si>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</si>
  <si>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</si>
  <si>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</si>
  <si>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</si>
  <si>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</si>
  <si>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</si>
  <si>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</si>
  <si>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</si>
  <si>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</si>
  <si>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</si>
  <si>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</si>
  <si>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</si>
  <si>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</si>
  <si>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</si>
  <si>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</si>
  <si>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</si>
  <si>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</si>
  <si>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</si>
  <si>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</si>
  <si>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</si>
  <si>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</si>
  <si>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</si>
  <si>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</si>
  <si>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</si>
  <si>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</si>
  <si>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</si>
  <si>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</si>
  <si>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</si>
  <si>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</si>
  <si>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</si>
  <si>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</si>
  <si>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</si>
  <si>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</si>
  <si>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</si>
  <si>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</si>
  <si>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</si>
  <si>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</si>
  <si>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</si>
  <si>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</si>
  <si>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</si>
  <si>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</si>
  <si>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</si>
  <si>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</si>
  <si>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</si>
  <si>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</si>
  <si>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</si>
  <si>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</si>
  <si>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</si>
  <si>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</si>
  <si>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</si>
  <si>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</si>
  <si>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</si>
  <si>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</si>
  <si>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</si>
  <si>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</si>
  <si>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</si>
  <si>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</si>
  <si>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</si>
  <si>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</si>
  <si>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</si>
  <si>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</si>
  <si>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</si>
  <si>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</si>
  <si>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</si>
  <si>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</si>
  <si>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</si>
  <si>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</si>
  <si>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</si>
  <si>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</si>
  <si>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</si>
  <si>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</si>
  <si>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</si>
  <si>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</si>
  <si>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</si>
  <si>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</si>
  <si>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</si>
  <si>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</si>
  <si>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</si>
  <si>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</si>
  <si>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</si>
  <si>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</si>
  <si>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</si>
  <si>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</si>
  <si>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</si>
  <si>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</si>
  <si>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</si>
  <si>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</si>
  <si>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</si>
  <si>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</si>
  <si>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</si>
  <si>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</si>
  <si>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</si>
  <si>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</si>
  <si>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</si>
  <si>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</si>
  <si>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</si>
  <si>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</si>
  <si>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</si>
  <si>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</si>
  <si>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</si>
  <si>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</si>
  <si>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</si>
  <si>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</si>
  <si>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</si>
  <si>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</si>
  <si>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</si>
  <si>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</si>
  <si>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</si>
  <si>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</si>
  <si>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</si>
  <si>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</si>
  <si>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</si>
  <si>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</si>
  <si>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</si>
  <si>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</si>
  <si>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</si>
  <si>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</si>
  <si>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</si>
  <si>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</si>
  <si>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</si>
  <si>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</si>
  <si>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</si>
  <si>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</si>
  <si>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</si>
  <si>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</si>
  <si>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</si>
  <si>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</si>
  <si>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</si>
  <si>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</si>
  <si>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</si>
  <si>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</si>
  <si>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</si>
  <si>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</si>
  <si>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</si>
  <si>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</si>
  <si>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</si>
  <si>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</si>
  <si>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</si>
  <si>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</si>
  <si>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</si>
  <si>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</si>
  <si>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</si>
  <si>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</si>
  <si>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</si>
  <si>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</si>
  <si>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</si>
  <si>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</si>
  <si>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</si>
  <si>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</si>
  <si>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</si>
  <si>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</si>
  <si>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</si>
  <si>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</si>
  <si>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</si>
  <si>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</si>
  <si>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</si>
  <si>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</si>
  <si>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</si>
  <si>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</si>
  <si>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</si>
  <si>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</si>
  <si>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</si>
  <si>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</si>
  <si>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</si>
  <si>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</si>
  <si>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</si>
  <si>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</si>
  <si>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</si>
  <si>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</si>
  <si>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</si>
  <si>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</si>
  <si>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</si>
  <si>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</si>
  <si>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</si>
  <si>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</si>
  <si>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</si>
  <si>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</si>
  <si>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</si>
  <si>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</si>
  <si>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</si>
  <si>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</si>
  <si>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</si>
  <si>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</si>
  <si>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</si>
  <si>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</si>
  <si>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</si>
  <si>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</si>
  <si>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</si>
  <si>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</si>
  <si>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</si>
  <si>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</si>
  <si>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</si>
  <si>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</si>
  <si>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</si>
  <si>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</si>
  <si>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</si>
  <si>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</si>
  <si>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</si>
  <si>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</si>
  <si>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</si>
  <si>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</si>
  <si>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</si>
  <si>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</si>
  <si>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</si>
  <si>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</si>
  <si>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</si>
  <si>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</si>
  <si>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</si>
  <si>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</si>
  <si>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</si>
  <si>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</si>
  <si>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</si>
  <si>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</si>
  <si>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</si>
  <si>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</si>
  <si>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</si>
  <si>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</si>
  <si>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</si>
  <si>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</si>
  <si>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</si>
  <si>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</si>
  <si>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</si>
  <si>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</si>
  <si>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</si>
  <si>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</si>
  <si>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</si>
  <si>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</si>
  <si>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</si>
  <si>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</si>
  <si>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</si>
  <si>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</si>
  <si>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</si>
  <si>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</si>
  <si>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</si>
  <si>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</si>
  <si>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</si>
  <si>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</si>
  <si>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</si>
  <si>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</si>
  <si>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</si>
  <si>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</si>
  <si>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</si>
  <si>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</si>
  <si>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</si>
  <si>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</si>
  <si>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</si>
  <si>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</si>
  <si>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</si>
  <si>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</si>
  <si>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</si>
  <si>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</si>
  <si>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</si>
  <si>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</si>
  <si>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</si>
  <si>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</si>
  <si>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</si>
  <si>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</si>
  <si>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</si>
  <si>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</si>
  <si>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</si>
  <si>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</si>
  <si>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</si>
  <si>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</si>
  <si>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</si>
  <si>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</si>
  <si>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</si>
  <si>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</si>
  <si>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</si>
  <si>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</si>
  <si>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</si>
  <si>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</si>
  <si>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</si>
  <si>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</si>
  <si>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</si>
  <si>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</si>
  <si>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</si>
  <si>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</si>
  <si>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</si>
  <si>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</si>
  <si>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</si>
  <si>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</si>
  <si>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</si>
  <si>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</si>
  <si>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</si>
  <si>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</si>
  <si>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</si>
  <si>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</si>
  <si>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</si>
  <si>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</si>
  <si>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</si>
  <si>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</si>
  <si>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</si>
  <si>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</si>
  <si>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</si>
  <si>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</si>
  <si>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</si>
  <si>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</si>
  <si>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</si>
  <si>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</si>
  <si>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</si>
  <si>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</si>
  <si>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</si>
  <si>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</si>
  <si>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</si>
  <si>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</si>
  <si>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</si>
  <si>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</si>
  <si>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</si>
  <si>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</si>
  <si>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</si>
  <si>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</si>
  <si>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</si>
  <si>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</si>
  <si>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</si>
  <si>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</si>
  <si>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</si>
  <si>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</si>
  <si>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</si>
  <si>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</si>
  <si>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</si>
  <si>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</si>
  <si>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</si>
  <si>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</si>
  <si>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</si>
  <si>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</si>
  <si>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</si>
  <si>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</si>
  <si>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</si>
  <si>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</si>
  <si>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</si>
  <si>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</si>
  <si>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</si>
  <si>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</si>
  <si>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</si>
  <si>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</si>
  <si>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</si>
  <si>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</si>
  <si>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</si>
  <si>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</si>
  <si>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</si>
  <si>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</si>
  <si>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</si>
  <si>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</si>
  <si>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</si>
  <si>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</si>
  <si>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</si>
  <si>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</si>
  <si>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</si>
  <si>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</si>
  <si>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</si>
  <si>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</si>
  <si>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</si>
  <si>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</si>
  <si>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</si>
  <si>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</si>
  <si>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</si>
  <si>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</si>
  <si>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</si>
  <si>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</si>
  <si>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</si>
  <si>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</si>
  <si>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</si>
  <si>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</si>
  <si>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</si>
  <si>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</si>
  <si>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</si>
  <si>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</si>
  <si>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</si>
  <si>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</si>
  <si>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</si>
  <si>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</si>
  <si>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</si>
  <si>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</si>
  <si>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</si>
  <si>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</si>
  <si>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</si>
  <si>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</si>
  <si>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</si>
  <si>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</si>
  <si>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</si>
  <si>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</si>
  <si>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</si>
  <si>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</si>
  <si>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</si>
  <si>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</si>
  <si>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</si>
  <si>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</si>
  <si>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</si>
  <si>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</si>
  <si>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</si>
  <si>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</si>
  <si>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</si>
  <si>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</si>
  <si>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</si>
  <si>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</si>
  <si>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</si>
  <si>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</si>
  <si>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</si>
  <si>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</si>
  <si>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</si>
  <si>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</si>
  <si>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</si>
  <si>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</si>
  <si>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</si>
  <si>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</si>
  <si>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</si>
  <si>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</si>
  <si>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</si>
  <si>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</si>
  <si>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</si>
  <si>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</si>
  <si>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</si>
  <si>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</si>
  <si>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</si>
  <si>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</si>
  <si>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</si>
  <si>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</si>
  <si>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</si>
  <si>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</si>
  <si>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</si>
  <si>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</si>
  <si>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</si>
  <si>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</si>
  <si>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</si>
  <si>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</si>
  <si>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</si>
  <si>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</si>
  <si>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</si>
  <si>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</si>
  <si>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</si>
  <si>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</si>
  <si>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</si>
  <si>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</si>
  <si>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</si>
  <si>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</si>
  <si>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</si>
  <si>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</si>
  <si>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</si>
  <si>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</si>
  <si>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</si>
  <si>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</si>
  <si>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</si>
  <si>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</si>
  <si>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</si>
  <si>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</si>
  <si>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</si>
  <si>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</si>
  <si>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</si>
  <si>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</si>
  <si>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</si>
  <si>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</si>
  <si>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</si>
  <si>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</si>
  <si>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</si>
  <si>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</si>
  <si>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</si>
  <si>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</si>
  <si>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</si>
  <si>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</si>
  <si>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</si>
  <si>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</si>
  <si>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</si>
  <si>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</si>
  <si>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</si>
  <si>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</si>
  <si>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</si>
  <si>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</si>
  <si>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</si>
  <si>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</si>
  <si>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</si>
  <si>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</si>
  <si>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</si>
  <si>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</si>
  <si>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</si>
  <si>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</si>
  <si>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</si>
  <si>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</si>
  <si>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</si>
  <si>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</si>
  <si>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</si>
  <si>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</si>
  <si>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</si>
  <si>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</si>
  <si>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</si>
  <si>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</si>
  <si>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</si>
  <si>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</si>
  <si>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</si>
  <si>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</si>
  <si>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</si>
  <si>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</si>
  <si>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</si>
  <si>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</si>
  <si>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</si>
  <si>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</si>
  <si>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</si>
  <si>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</si>
  <si>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</si>
  <si>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</si>
  <si>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</si>
  <si>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</si>
  <si>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</si>
  <si>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</si>
  <si>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</si>
  <si>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</si>
  <si>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</si>
  <si>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</si>
  <si>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</si>
  <si>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</si>
  <si>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</si>
  <si>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</si>
  <si>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</si>
  <si>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</si>
  <si>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</si>
  <si>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</si>
  <si>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</si>
  <si>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</si>
  <si>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</si>
  <si>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</si>
  <si>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</si>
  <si>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</si>
  <si>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</si>
  <si>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</si>
  <si>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</si>
  <si>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</si>
  <si>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</si>
  <si>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</si>
  <si>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</si>
  <si>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</si>
  <si>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</si>
  <si>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</si>
  <si>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</si>
  <si>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</si>
  <si>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</si>
  <si>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</si>
  <si>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</si>
  <si>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</si>
  <si>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</si>
  <si>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</si>
  <si>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</si>
  <si>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</si>
  <si>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</si>
  <si>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</si>
  <si>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</si>
  <si>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</si>
  <si>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</si>
  <si>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</si>
  <si>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</si>
  <si>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</si>
  <si>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</si>
  <si>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</si>
  <si>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</si>
  <si>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</si>
  <si>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</si>
  <si>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</si>
  <si>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</si>
  <si>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</si>
  <si>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</si>
  <si>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</si>
  <si>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</si>
  <si>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</si>
  <si>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</si>
  <si>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</si>
  <si>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</si>
  <si>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</si>
  <si>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</si>
  <si>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</si>
  <si>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</si>
  <si>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</si>
  <si>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</si>
  <si>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</si>
  <si>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</si>
  <si>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</si>
  <si>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</si>
  <si>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</si>
  <si>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</si>
  <si>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</si>
  <si>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</si>
  <si>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</si>
  <si>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</si>
  <si>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</si>
  <si>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</si>
  <si>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</si>
  <si>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</si>
  <si>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</si>
  <si>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</si>
  <si>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</si>
  <si>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</si>
  <si>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</si>
  <si>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</si>
  <si>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</si>
  <si>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</si>
  <si>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</si>
  <si>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</si>
  <si>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</si>
  <si>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</si>
  <si>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</si>
  <si>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</si>
  <si>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</si>
  <si>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</si>
  <si>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</si>
  <si>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</si>
  <si>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</si>
  <si>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</si>
  <si>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</si>
  <si>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</si>
  <si>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</si>
  <si>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</si>
  <si>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</si>
  <si>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</si>
  <si>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</si>
  <si>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</si>
  <si>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</si>
  <si>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</si>
  <si>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</si>
  <si>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</si>
  <si>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</si>
  <si>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</si>
  <si>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</si>
  <si>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</si>
  <si>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</si>
  <si>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</si>
  <si>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</si>
  <si>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</si>
  <si>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</si>
  <si>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</si>
  <si>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</si>
  <si>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</si>
  <si>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</si>
  <si>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</si>
  <si>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</si>
  <si>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</si>
  <si>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</si>
  <si>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</si>
  <si>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</si>
  <si>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</si>
  <si>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</si>
  <si>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</si>
  <si>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</si>
  <si>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</si>
  <si>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</si>
  <si>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</si>
  <si>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</si>
  <si>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</si>
  <si>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</si>
  <si>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</si>
  <si>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</si>
  <si>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</si>
  <si>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</si>
  <si>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</si>
  <si>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</si>
  <si>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</si>
  <si>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</si>
  <si>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</si>
  <si>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</si>
  <si>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</si>
  <si>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</si>
  <si>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</si>
  <si>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</si>
  <si>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</si>
  <si>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</si>
  <si>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</si>
  <si>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</si>
  <si>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</si>
  <si>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</si>
  <si>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</si>
  <si>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</si>
  <si>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</si>
  <si>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</si>
  <si>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</si>
  <si>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</si>
  <si>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</si>
  <si>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</si>
  <si>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</si>
  <si>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</si>
  <si>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</si>
  <si>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</si>
  <si>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</si>
  <si>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</si>
  <si>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</si>
  <si>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</si>
  <si>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</si>
  <si>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</si>
  <si>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</si>
  <si>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</si>
  <si>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</si>
  <si>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</si>
  <si>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</si>
  <si>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</si>
  <si>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</si>
  <si>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</si>
  <si>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</si>
  <si>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</si>
  <si>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</si>
  <si>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</si>
  <si>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</si>
  <si>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</si>
  <si>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</si>
  <si>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</si>
  <si>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</si>
  <si>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</si>
  <si>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</si>
  <si>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</si>
  <si>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</si>
  <si>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</si>
  <si>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</si>
  <si>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</si>
  <si>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</si>
  <si>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</si>
  <si>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</si>
  <si>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</si>
  <si>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</si>
  <si>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</si>
  <si>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</si>
  <si>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</si>
  <si>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</si>
  <si>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</si>
  <si>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</si>
  <si>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</si>
  <si>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</si>
  <si>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</si>
  <si>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</si>
  <si>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</si>
  <si>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</si>
  <si>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</si>
  <si>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</si>
  <si>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</si>
  <si>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</si>
  <si>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</si>
  <si>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</si>
  <si>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</si>
  <si>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</si>
  <si>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</si>
  <si>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</si>
  <si>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</si>
  <si>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</si>
  <si>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</si>
  <si>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</si>
  <si>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</si>
  <si>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</si>
  <si>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</si>
  <si>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</si>
  <si>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</si>
  <si>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</si>
  <si>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</si>
  <si>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</si>
  <si>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</si>
  <si>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</si>
  <si>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</si>
  <si>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</si>
  <si>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</si>
  <si>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</si>
  <si>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</si>
  <si>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</si>
  <si>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</si>
  <si>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</si>
  <si>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</si>
  <si>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</si>
  <si>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</si>
  <si>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</si>
  <si>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</si>
  <si>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</si>
  <si>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</si>
  <si>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</si>
  <si>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</si>
  <si>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</si>
  <si>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</si>
  <si>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</si>
  <si>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</si>
  <si>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</si>
  <si>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</si>
  <si>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</si>
  <si>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</si>
  <si>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</si>
  <si>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</si>
  <si>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</si>
  <si>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</si>
  <si>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</si>
  <si>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</si>
  <si>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</si>
  <si>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</si>
  <si>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</si>
  <si>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</si>
  <si>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</si>
  <si>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</si>
  <si>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</si>
  <si>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</si>
  <si>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</si>
  <si>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</si>
  <si>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</si>
  <si>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</si>
  <si>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</si>
  <si>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</si>
  <si>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</si>
  <si>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</si>
  <si>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</si>
  <si>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</si>
  <si>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</si>
  <si>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</si>
  <si>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</si>
  <si>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</si>
  <si>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</si>
  <si>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</si>
  <si>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</si>
  <si>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</si>
  <si>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</si>
  <si>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</si>
  <si>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</si>
  <si>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</si>
  <si>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</si>
  <si>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</si>
  <si>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</si>
  <si>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</si>
  <si>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</si>
  <si>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</si>
  <si>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</si>
  <si>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</si>
  <si>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</si>
  <si>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</si>
  <si>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</si>
  <si>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</si>
  <si>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</si>
  <si>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</si>
  <si>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</si>
  <si>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</si>
  <si>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</si>
  <si>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</si>
  <si>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</si>
  <si>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</si>
  <si>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</si>
  <si>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</si>
  <si>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</si>
  <si>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</si>
  <si>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</si>
  <si>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</si>
  <si>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</si>
  <si>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</si>
  <si>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</si>
  <si>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</si>
  <si>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</si>
  <si>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</si>
  <si>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</si>
  <si>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</si>
  <si>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</si>
  <si>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</si>
  <si>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</si>
  <si>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</si>
  <si>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</si>
  <si>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</si>
  <si>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</si>
  <si>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</si>
  <si>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</si>
  <si>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</si>
  <si>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</si>
  <si>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</si>
  <si>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</si>
  <si>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</si>
  <si>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</si>
  <si>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</si>
  <si>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</si>
  <si>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</si>
  <si>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</si>
  <si>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</si>
  <si>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</si>
  <si>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</si>
  <si>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</si>
  <si>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</si>
  <si>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</si>
  <si>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</si>
  <si>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</si>
  <si>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</si>
  <si>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</si>
  <si>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</si>
  <si>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</si>
  <si>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</si>
  <si>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</si>
  <si>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</si>
  <si>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</si>
  <si>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</si>
  <si>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</si>
  <si>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</si>
  <si>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</si>
  <si>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</si>
  <si>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</si>
  <si>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</si>
  <si>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</si>
  <si>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</si>
  <si>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</si>
  <si>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</si>
  <si>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</si>
  <si>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</si>
  <si>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</si>
  <si>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</si>
  <si>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</si>
  <si>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</si>
  <si>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</si>
  <si>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</si>
  <si>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</si>
  <si>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</si>
  <si>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</si>
  <si>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</si>
  <si>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</si>
  <si>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</si>
  <si>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</si>
  <si>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</si>
  <si>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</si>
  <si>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</si>
  <si>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</si>
  <si>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</si>
  <si>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</si>
  <si>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</si>
  <si>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</si>
  <si>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</si>
  <si>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</si>
  <si>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</si>
  <si>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</si>
  <si>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</si>
  <si>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</si>
  <si>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</si>
  <si>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</si>
  <si>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</si>
  <si>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</si>
  <si>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</si>
  <si>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</si>
  <si>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</si>
  <si>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</si>
  <si>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</si>
  <si>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</si>
  <si>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</si>
  <si>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</si>
  <si>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</si>
  <si>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</si>
  <si>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</si>
  <si>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</si>
  <si>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</si>
  <si>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</si>
  <si>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</si>
  <si>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</si>
  <si>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</si>
  <si>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</si>
  <si>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</si>
  <si>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</si>
  <si>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</si>
  <si>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</si>
  <si>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</si>
  <si>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</si>
  <si>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</si>
  <si>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</si>
  <si>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</si>
  <si>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</si>
  <si>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</si>
  <si>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</si>
  <si>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</si>
  <si>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</si>
  <si>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</si>
  <si>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</si>
  <si>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</si>
  <si>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</si>
  <si>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</si>
  <si>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</si>
  <si>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</si>
  <si>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</si>
  <si>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</si>
  <si>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</si>
  <si>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</si>
  <si>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</si>
  <si>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</si>
  <si>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</si>
  <si>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</si>
  <si>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</si>
  <si>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</si>
  <si>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</si>
  <si>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</si>
  <si>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</si>
  <si>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</si>
  <si>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</si>
  <si>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</si>
  <si>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</si>
  <si>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</si>
  <si>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</si>
  <si>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</si>
  <si>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</si>
  <si>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</si>
  <si>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</si>
  <si>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</si>
  <si>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</si>
  <si>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</si>
  <si>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</si>
  <si>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</si>
  <si>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</si>
  <si>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</si>
  <si>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</si>
  <si>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</si>
  <si>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</si>
  <si>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</si>
  <si>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</si>
  <si>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</si>
  <si>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</si>
  <si>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</si>
  <si>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</si>
  <si>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</si>
  <si>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</si>
  <si>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</si>
  <si>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</si>
  <si>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</si>
  <si>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</si>
  <si>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</si>
  <si>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</si>
  <si>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</si>
  <si>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</si>
  <si>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</si>
  <si>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</si>
  <si>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</si>
  <si>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</si>
  <si>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</si>
  <si>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</si>
  <si>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</si>
  <si>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</si>
  <si>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</si>
  <si>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</si>
  <si>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</si>
  <si>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</si>
  <si>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</si>
  <si>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</si>
  <si>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</si>
  <si>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</si>
  <si>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</si>
  <si>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</si>
  <si>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</si>
  <si>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</si>
  <si>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</si>
  <si>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</si>
  <si>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</si>
  <si>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</si>
  <si>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</si>
  <si>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</si>
  <si>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</si>
  <si>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</si>
  <si>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</si>
  <si>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</si>
  <si>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</si>
  <si>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</si>
  <si>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</si>
  <si>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</si>
  <si>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</si>
  <si>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</si>
  <si>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</si>
  <si>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</si>
  <si>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</si>
  <si>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</si>
  <si>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</si>
  <si>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</si>
  <si>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</si>
  <si>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</si>
  <si>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</si>
  <si>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</si>
  <si>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</si>
  <si>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</si>
  <si>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</si>
  <si>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</si>
  <si>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</si>
  <si>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</si>
  <si>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</si>
  <si>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</si>
  <si>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</si>
  <si>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</si>
  <si>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</si>
  <si>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</si>
  <si>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</si>
  <si>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</si>
  <si>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</si>
  <si>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</si>
  <si>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</si>
  <si>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</si>
  <si>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</si>
  <si>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</si>
  <si>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</si>
  <si>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</si>
  <si>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</si>
  <si>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</si>
  <si>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</si>
  <si>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</si>
  <si>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</si>
  <si>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</si>
  <si>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</si>
  <si>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</si>
  <si>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</si>
  <si>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</si>
  <si>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</si>
  <si>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</si>
  <si>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</si>
  <si>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</si>
  <si>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</si>
  <si>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</si>
  <si>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</si>
  <si>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</si>
  <si>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</si>
  <si>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</si>
  <si>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</si>
  <si>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</si>
  <si>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</si>
  <si>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</si>
  <si>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</si>
  <si>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</si>
  <si>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</si>
  <si>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</si>
  <si>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</si>
  <si>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</si>
  <si>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</si>
  <si>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</si>
  <si>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</si>
  <si>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</si>
  <si>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</si>
  <si>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</si>
  <si>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</si>
  <si>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</si>
  <si>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</si>
  <si>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</si>
  <si>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</si>
  <si>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</si>
  <si>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</si>
  <si>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</si>
  <si>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</si>
  <si>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</si>
  <si>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</si>
  <si>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</si>
  <si>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</si>
  <si>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</si>
  <si>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</si>
  <si>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</si>
  <si>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</si>
  <si>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</si>
  <si>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</si>
  <si>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</si>
  <si>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</si>
  <si>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</si>
  <si>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</si>
  <si>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</si>
  <si>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</si>
  <si>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</si>
  <si>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</si>
  <si>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</si>
  <si>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</si>
  <si>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</si>
  <si>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</si>
  <si>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</si>
  <si>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</si>
  <si>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</si>
  <si>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</si>
  <si>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</si>
  <si>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</si>
  <si>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</si>
  <si>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</si>
  <si>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</si>
  <si>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</si>
  <si>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</si>
  <si>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</si>
  <si>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</si>
  <si>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</si>
  <si>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</si>
  <si>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</si>
  <si>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</si>
  <si>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</si>
  <si>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</si>
  <si>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</si>
  <si>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</si>
  <si>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</si>
  <si>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</si>
  <si>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</si>
  <si>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</si>
  <si>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</si>
  <si>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</si>
  <si>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</si>
  <si>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</si>
  <si>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</si>
  <si>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</si>
  <si>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</si>
  <si>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</si>
  <si>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</si>
  <si>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</si>
  <si>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</si>
  <si>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</si>
  <si>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</si>
  <si>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</si>
  <si>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</si>
  <si>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</si>
  <si>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</si>
  <si>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</si>
  <si>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</si>
  <si>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</si>
  <si>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</si>
  <si>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</si>
  <si>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</si>
  <si>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</si>
  <si>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</si>
  <si>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</si>
  <si>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</si>
  <si>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</si>
  <si>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</si>
  <si>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</si>
  <si>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</si>
  <si>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</si>
  <si>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</si>
  <si>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</si>
  <si>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</si>
  <si>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</si>
  <si>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</si>
  <si>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</si>
  <si>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</si>
  <si>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</si>
  <si>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</si>
  <si>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</si>
  <si>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</si>
  <si>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</si>
  <si>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</si>
  <si>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</si>
  <si>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</si>
  <si>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</si>
  <si>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</si>
  <si>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</si>
  <si>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</si>
  <si>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</si>
  <si>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</si>
  <si>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</si>
  <si>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</si>
  <si>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</si>
  <si>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</si>
  <si>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</si>
  <si>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</si>
  <si>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</si>
  <si>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</si>
  <si>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</si>
  <si>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</si>
  <si>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</si>
  <si>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</si>
  <si>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</si>
  <si>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</si>
  <si>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</si>
  <si>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</si>
  <si>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</si>
  <si>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</si>
  <si>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</si>
  <si>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</si>
  <si>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</si>
  <si>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</si>
  <si>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</si>
  <si>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</si>
  <si>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</si>
  <si>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</si>
  <si>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</si>
  <si>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</si>
  <si>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</si>
  <si>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</si>
  <si>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</si>
  <si>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</si>
  <si>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</si>
  <si>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</si>
  <si>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</si>
  <si>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</si>
  <si>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</si>
  <si>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</si>
  <si>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</si>
  <si>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</si>
  <si>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</si>
  <si>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</si>
  <si>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</si>
  <si>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</si>
  <si>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</si>
  <si>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</si>
  <si>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</si>
  <si>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</si>
  <si>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</si>
  <si>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</si>
  <si>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</si>
  <si>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</si>
  <si>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</si>
  <si>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</si>
  <si>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</si>
  <si>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</si>
  <si>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</si>
  <si>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</si>
  <si>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</si>
  <si>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</si>
  <si>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</si>
  <si>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</si>
  <si>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</si>
  <si>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</si>
  <si>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</si>
  <si>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</si>
  <si>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</si>
  <si>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</si>
  <si>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</si>
  <si>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</si>
  <si>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</si>
  <si>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</si>
  <si>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</si>
  <si>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</si>
  <si>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</si>
  <si>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</si>
  <si>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</si>
  <si>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</si>
  <si>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</si>
  <si>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</si>
  <si>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</si>
  <si>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</si>
  <si>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</si>
  <si>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</si>
  <si>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</si>
  <si>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</si>
  <si>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</si>
  <si>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</si>
  <si>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</si>
  <si>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</si>
  <si>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</si>
  <si>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</si>
  <si>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</si>
  <si>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</si>
  <si>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</si>
  <si>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</si>
  <si>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</si>
  <si>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</si>
  <si>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</si>
  <si>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</si>
  <si>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</si>
  <si>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</si>
  <si>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</si>
  <si>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</si>
  <si>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</si>
  <si>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</si>
  <si>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</si>
  <si>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</si>
  <si>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</si>
  <si>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</si>
  <si>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</si>
  <si>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</si>
  <si>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</si>
  <si>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</si>
  <si>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</si>
  <si>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</si>
  <si>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</si>
  <si>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</si>
  <si>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</si>
  <si>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</si>
  <si>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</si>
  <si>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</si>
  <si>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</si>
  <si>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</si>
  <si>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</si>
  <si>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</si>
  <si>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</si>
  <si>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</si>
  <si>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</si>
  <si>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</si>
  <si>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</si>
  <si>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</si>
  <si>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</si>
  <si>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</si>
  <si>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</si>
  <si>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</si>
  <si>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</si>
  <si>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</si>
  <si>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</si>
  <si>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</si>
  <si>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</si>
  <si>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</si>
  <si>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</si>
  <si>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</si>
  <si>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</si>
  <si>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</si>
  <si>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</si>
  <si>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</si>
  <si>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</si>
  <si>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</si>
  <si>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</si>
  <si>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</si>
  <si>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</si>
  <si>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</si>
  <si>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</si>
  <si>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</si>
  <si>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</si>
  <si>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</si>
  <si>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</si>
  <si>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</si>
  <si>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</si>
  <si>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</si>
  <si>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</si>
  <si>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</si>
  <si>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</si>
  <si>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</si>
  <si>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</si>
  <si>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</si>
  <si>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</si>
  <si>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</si>
  <si>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</si>
  <si>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</si>
  <si>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</si>
  <si>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</si>
  <si>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</si>
  <si>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</si>
  <si>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</si>
  <si>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</si>
  <si>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</si>
  <si>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</si>
  <si>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</si>
  <si>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</si>
  <si>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</si>
  <si>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</si>
  <si>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</si>
  <si>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</si>
  <si>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</si>
  <si>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</si>
  <si>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</si>
  <si>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</si>
  <si>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</si>
  <si>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</si>
  <si>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</si>
  <si>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</si>
  <si>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</si>
  <si>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</si>
  <si>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</si>
  <si>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</si>
  <si>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</si>
  <si>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</si>
  <si>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</si>
  <si>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</si>
  <si>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</si>
  <si>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</si>
  <si>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</si>
  <si>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</si>
  <si>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</si>
  <si>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</si>
  <si>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</si>
  <si>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</si>
  <si>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</si>
  <si>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</si>
  <si>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</si>
  <si>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</si>
  <si>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</si>
  <si>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</si>
  <si>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</si>
  <si>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</si>
  <si>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</si>
  <si>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</si>
  <si>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</si>
  <si>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</si>
  <si>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</si>
  <si>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</si>
  <si>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</si>
  <si>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</si>
  <si>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</si>
  <si>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</si>
  <si>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</si>
  <si>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</si>
  <si>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</si>
  <si>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</si>
  <si>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</si>
  <si>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</si>
  <si>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</si>
  <si>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</si>
  <si>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</si>
  <si>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</si>
  <si>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</si>
  <si>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</si>
  <si>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</si>
  <si>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</si>
  <si>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</si>
  <si>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</si>
  <si>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</si>
  <si>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</si>
  <si>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</si>
  <si>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</si>
  <si>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</si>
  <si>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</si>
  <si>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</si>
  <si>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</si>
  <si>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</si>
  <si>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</si>
  <si>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</si>
  <si>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</si>
  <si>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</si>
  <si>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</si>
  <si>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</si>
  <si>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</si>
  <si>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</si>
  <si>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</si>
  <si>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</si>
  <si>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</si>
  <si>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</si>
  <si>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</si>
  <si>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</si>
  <si>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</si>
  <si>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</si>
  <si>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</si>
  <si>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</si>
  <si>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</si>
  <si>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</si>
  <si>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</si>
  <si>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</si>
  <si>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</si>
  <si>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</si>
  <si>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</si>
  <si>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</si>
  <si>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</si>
  <si>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</si>
  <si>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</si>
  <si>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</si>
  <si>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</si>
  <si>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</si>
  <si>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</si>
  <si>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</si>
  <si>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</si>
  <si>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</si>
  <si>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</si>
  <si>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</si>
  <si>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</si>
  <si>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</si>
  <si>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</si>
  <si>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</si>
  <si>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</si>
  <si>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</si>
  <si>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</si>
  <si>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</si>
  <si>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</si>
  <si>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</si>
  <si>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</si>
  <si>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</si>
  <si>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</si>
  <si>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</si>
  <si>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</si>
  <si>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</si>
  <si>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</si>
  <si>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</si>
  <si>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</si>
  <si>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</si>
  <si>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</si>
  <si>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</si>
  <si>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</si>
  <si>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</si>
  <si>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</si>
  <si>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</si>
  <si>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</si>
  <si>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</si>
  <si>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</si>
  <si>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</si>
  <si>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</si>
  <si>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</si>
  <si>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</si>
  <si>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</si>
  <si>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</si>
  <si>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</si>
  <si>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</si>
  <si>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</si>
  <si>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</si>
  <si>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</si>
  <si>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</si>
  <si>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</si>
  <si>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</si>
  <si>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</si>
  <si>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</si>
  <si>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</si>
  <si>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</si>
  <si>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</si>
  <si>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</si>
  <si>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</si>
  <si>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</si>
  <si>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</si>
  <si>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</si>
  <si>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</si>
  <si>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</si>
  <si>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</si>
  <si>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</si>
  <si>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</si>
  <si>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</si>
  <si>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</si>
  <si>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</si>
  <si>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</si>
  <si>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</si>
  <si>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</si>
  <si>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</si>
  <si>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</si>
  <si>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</si>
  <si>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</si>
  <si>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</si>
  <si>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</si>
  <si>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</si>
  <si>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</si>
  <si>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</si>
  <si>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</si>
  <si>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</si>
  <si>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</si>
  <si>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</si>
  <si>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</si>
  <si>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</si>
  <si>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</si>
  <si>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</si>
  <si>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</si>
  <si>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</si>
  <si>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</si>
  <si>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</si>
  <si>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</si>
  <si>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</si>
  <si>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</si>
  <si>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</si>
  <si>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</si>
  <si>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</si>
  <si>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</si>
  <si>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</si>
  <si>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</si>
  <si>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</si>
  <si>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</si>
  <si>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</si>
  <si>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</si>
  <si>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</si>
  <si>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</si>
  <si>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</si>
  <si>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</si>
  <si>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</si>
  <si>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</si>
  <si>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</si>
  <si>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</si>
  <si>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</si>
  <si>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</si>
  <si>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</si>
  <si>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</si>
  <si>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</si>
  <si>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</si>
  <si>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</si>
  <si>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</si>
  <si>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</si>
  <si>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</si>
  <si>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</si>
  <si>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</si>
  <si>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</si>
  <si>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</si>
  <si>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</si>
  <si>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</si>
  <si>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</si>
  <si>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</si>
  <si>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</si>
  <si>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</si>
  <si>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</si>
  <si>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</si>
  <si>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</si>
  <si>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</si>
  <si>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</si>
  <si>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</si>
  <si>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</si>
  <si>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</si>
  <si>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</si>
  <si>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</si>
  <si>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</si>
  <si>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</si>
  <si>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</si>
  <si>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</si>
  <si>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</si>
  <si>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</si>
  <si>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</si>
  <si>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</si>
  <si>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</si>
  <si>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</si>
  <si>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</si>
  <si>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</si>
  <si>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</si>
  <si>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</si>
  <si>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</si>
  <si>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</si>
  <si>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</si>
  <si>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</si>
  <si>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</si>
  <si>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</si>
  <si>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</si>
  <si>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</si>
  <si>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</si>
  <si>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</si>
  <si>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</si>
  <si>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</si>
  <si>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</si>
  <si>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</si>
  <si>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</si>
  <si>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</si>
  <si>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</si>
  <si>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</si>
  <si>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</si>
  <si>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</si>
  <si>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</si>
  <si>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</si>
  <si>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</si>
  <si>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</si>
  <si>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</si>
  <si>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</si>
  <si>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</si>
  <si>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</si>
  <si>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</si>
  <si>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</si>
  <si>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</si>
  <si>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</si>
  <si>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</si>
  <si>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</si>
  <si>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</si>
  <si>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</si>
  <si>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</si>
  <si>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</si>
  <si>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</si>
  <si>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</si>
  <si>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</si>
  <si>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</si>
  <si>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</si>
  <si>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</si>
  <si>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</si>
  <si>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</si>
  <si>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</si>
  <si>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</si>
  <si>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</si>
  <si>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</si>
  <si>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</si>
  <si>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</si>
  <si>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</si>
  <si>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</si>
  <si>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</si>
  <si>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</si>
  <si>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</si>
  <si>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</si>
  <si>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</si>
  <si>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</si>
  <si>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</si>
  <si>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</si>
  <si>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</si>
  <si>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</si>
  <si>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</si>
  <si>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</si>
  <si>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</si>
  <si>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</si>
  <si>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</si>
  <si>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</si>
  <si>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</si>
  <si>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</si>
  <si>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</si>
  <si>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</si>
  <si>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</si>
  <si>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</si>
  <si>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</si>
  <si>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</si>
  <si>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</si>
  <si>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</si>
  <si>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</si>
  <si>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</si>
  <si>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</si>
  <si>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</si>
  <si>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</si>
  <si>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</si>
  <si>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</si>
  <si>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</si>
  <si>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</si>
  <si>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</si>
  <si>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</si>
  <si>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</si>
  <si>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</si>
  <si>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</si>
  <si>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</si>
  <si>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</si>
  <si>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</si>
  <si>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</si>
  <si>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</si>
  <si>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</si>
  <si>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</si>
  <si>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</si>
  <si>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</si>
  <si>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</si>
  <si>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</si>
  <si>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</si>
  <si>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</si>
  <si>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</si>
  <si>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</si>
  <si>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</si>
  <si>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</si>
  <si>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</si>
  <si>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</si>
  <si>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</si>
  <si>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</si>
  <si>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</si>
  <si>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</si>
  <si>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</si>
  <si>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</si>
  <si>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</si>
  <si>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</si>
  <si>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</si>
  <si>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</si>
  <si>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</si>
  <si>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</si>
  <si>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</si>
  <si>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</si>
  <si>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</si>
  <si>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</si>
  <si>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</si>
  <si>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</si>
  <si>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</si>
  <si>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</si>
  <si>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</si>
  <si>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</si>
  <si>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</si>
  <si>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</si>
  <si>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</si>
  <si>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</si>
  <si>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</si>
  <si>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</si>
  <si>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</si>
  <si>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</si>
  <si>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</si>
  <si>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</si>
  <si>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</si>
  <si>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</si>
  <si>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</si>
  <si>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</si>
  <si>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</si>
  <si>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</si>
  <si>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</si>
  <si>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</si>
  <si>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</si>
  <si>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</si>
  <si>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</si>
  <si>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</si>
  <si>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</si>
  <si>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</si>
  <si>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</si>
  <si>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</si>
  <si>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</si>
  <si>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</si>
  <si>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</si>
  <si>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</si>
  <si>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</si>
  <si>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</si>
  <si>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</si>
  <si>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</si>
  <si>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</si>
  <si>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</si>
  <si>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</si>
  <si>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</si>
  <si>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</si>
  <si>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</si>
  <si>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</si>
  <si>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</si>
  <si>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</si>
  <si>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</si>
  <si>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</si>
  <si>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</si>
  <si>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</si>
  <si>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</si>
  <si>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</si>
  <si>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</si>
  <si>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</si>
  <si>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</si>
  <si>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</si>
  <si>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</si>
  <si>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</si>
  <si>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</si>
  <si>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</si>
  <si>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</si>
  <si>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</si>
  <si>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</si>
  <si>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</si>
  <si>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</si>
  <si>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</si>
  <si>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</si>
  <si>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</si>
  <si>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</si>
  <si>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</si>
  <si>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</si>
  <si>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</si>
  <si>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</si>
  <si>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</si>
  <si>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</si>
  <si>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</si>
  <si>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</si>
  <si>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</si>
  <si>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</si>
  <si>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</si>
  <si>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</si>
  <si>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</si>
  <si>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</si>
  <si>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</si>
  <si>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</si>
  <si>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</si>
  <si>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</si>
  <si>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</si>
  <si>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</si>
  <si>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</si>
  <si>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</si>
  <si>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</si>
  <si>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</si>
  <si>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</si>
  <si>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</si>
  <si>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</si>
  <si>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</si>
  <si>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</si>
  <si>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</si>
  <si>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</si>
  <si>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</si>
  <si>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</si>
  <si>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</si>
  <si>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</si>
  <si>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</si>
  <si>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</si>
  <si>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</si>
  <si>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</si>
  <si>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</si>
  <si>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</si>
  <si>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</si>
  <si>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</si>
  <si>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</si>
  <si>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</si>
  <si>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</si>
  <si>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</si>
  <si>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</si>
  <si>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</si>
  <si>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</si>
  <si>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</si>
  <si>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</si>
  <si>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</si>
  <si>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</si>
  <si>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</si>
  <si>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</si>
  <si>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</si>
  <si>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</si>
  <si>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</si>
  <si>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</si>
  <si>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</si>
  <si>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</si>
  <si>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</si>
  <si>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</si>
  <si>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</si>
  <si>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</si>
  <si>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</si>
  <si>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</si>
  <si>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</si>
  <si>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</si>
  <si>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</si>
  <si>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</si>
  <si>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</si>
  <si>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</si>
  <si>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</si>
  <si>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</si>
  <si>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</si>
  <si>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</si>
  <si>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</si>
  <si>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</si>
  <si>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</si>
  <si>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</si>
  <si>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</si>
  <si>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</si>
  <si>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</si>
  <si>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</si>
  <si>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</si>
  <si>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</si>
  <si>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</si>
  <si>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</si>
  <si>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</si>
  <si>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</si>
  <si>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</si>
  <si>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</si>
  <si>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</si>
  <si>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</si>
  <si>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</si>
  <si>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</si>
  <si>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</si>
  <si>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</si>
  <si>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</si>
  <si>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</si>
  <si>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</si>
  <si>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</si>
  <si>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</si>
  <si>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</si>
  <si>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</si>
  <si>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</si>
  <si>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</si>
  <si>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</si>
  <si>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</si>
  <si>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</si>
  <si>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</si>
  <si>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</si>
  <si>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</si>
  <si>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</si>
  <si>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</si>
  <si>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</si>
  <si>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</si>
  <si>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</si>
  <si>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</si>
  <si>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</si>
  <si>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</si>
  <si>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</si>
  <si>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</si>
  <si>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</si>
  <si>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</si>
  <si>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</si>
  <si>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</si>
  <si>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</si>
  <si>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</si>
  <si>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</si>
  <si>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</si>
  <si>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</si>
  <si>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</si>
  <si>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</si>
  <si>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</si>
  <si>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</si>
  <si>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</si>
  <si>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</si>
  <si>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</si>
  <si>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</si>
  <si>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</si>
  <si>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</si>
  <si>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</si>
  <si>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</si>
  <si>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</si>
  <si>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</si>
  <si>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</si>
  <si>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</si>
  <si>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</si>
  <si>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</si>
  <si>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</si>
  <si>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</si>
  <si>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</si>
  <si>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</si>
  <si>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</si>
  <si>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</si>
  <si>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</si>
  <si>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</si>
  <si>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</si>
  <si>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</si>
  <si>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</si>
  <si>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</si>
  <si>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</si>
  <si>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</si>
  <si>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</si>
  <si>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</si>
  <si>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</si>
  <si>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</si>
  <si>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</si>
  <si>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</si>
  <si>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</si>
  <si>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</si>
  <si>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</si>
  <si>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</si>
  <si>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</si>
  <si>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</si>
  <si>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</si>
  <si>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</si>
  <si>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</si>
  <si>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</si>
  <si>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</si>
  <si>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</si>
  <si>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</si>
  <si>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</si>
  <si>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</si>
  <si>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</si>
  <si>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</si>
  <si>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</si>
  <si>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</si>
  <si>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</si>
  <si>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</si>
  <si>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</si>
  <si>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</si>
  <si>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</si>
  <si>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</si>
  <si>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</si>
  <si>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</si>
  <si>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</si>
  <si>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</si>
  <si>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</si>
  <si>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</si>
  <si>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</si>
  <si>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</si>
  <si>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</si>
  <si>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</si>
  <si>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</si>
  <si>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</si>
  <si>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</si>
  <si>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</si>
  <si>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</si>
  <si>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</si>
  <si>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</si>
  <si>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</si>
  <si>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</si>
  <si>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</si>
  <si>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</si>
  <si>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</si>
  <si>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</si>
  <si>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</si>
  <si>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</si>
  <si>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</si>
  <si>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</si>
  <si>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</si>
  <si>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</si>
  <si>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</si>
  <si>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</si>
  <si>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</si>
  <si>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</si>
  <si>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</si>
  <si>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</si>
  <si>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</si>
  <si>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</si>
  <si>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</si>
  <si>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</si>
  <si>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</si>
  <si>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</si>
  <si>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</si>
  <si>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</si>
  <si>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</si>
  <si>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</si>
  <si>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</si>
  <si>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</si>
  <si>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</si>
  <si>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</si>
  <si>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</si>
  <si>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</si>
  <si>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</si>
  <si>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</si>
  <si>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</si>
  <si>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</si>
  <si>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</si>
  <si>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</si>
  <si>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</si>
  <si>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</si>
  <si>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</si>
  <si>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</si>
  <si>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</si>
  <si>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</si>
  <si>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</si>
  <si>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</si>
  <si>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</si>
  <si>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</si>
  <si>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</si>
  <si>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</si>
  <si>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</si>
  <si>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</si>
  <si>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</si>
  <si>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</si>
  <si>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</si>
  <si>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</si>
  <si>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</si>
  <si>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</si>
  <si>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</si>
  <si>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</si>
  <si>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</si>
  <si>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</si>
  <si>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</si>
  <si>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</si>
  <si>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</si>
  <si>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</si>
  <si>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</si>
  <si>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</si>
  <si>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</si>
  <si>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</si>
  <si>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</si>
  <si>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</si>
  <si>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</si>
  <si>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</si>
  <si>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</si>
  <si>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</si>
  <si>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</si>
  <si>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</si>
  <si>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</si>
  <si>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</si>
  <si>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</si>
  <si>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</si>
  <si>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</si>
  <si>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</si>
  <si>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</si>
  <si>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</si>
  <si>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</si>
  <si>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</si>
  <si>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</si>
  <si>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</si>
  <si>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</si>
  <si>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</si>
  <si>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</si>
  <si>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</si>
  <si>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</si>
  <si>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</si>
  <si>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</si>
  <si>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</si>
  <si>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</si>
  <si>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</si>
  <si>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</si>
  <si>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</si>
  <si>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</si>
  <si>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</si>
  <si>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</si>
  <si>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</si>
  <si>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</si>
  <si>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</si>
  <si>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</si>
  <si>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</si>
  <si>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</si>
  <si>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</si>
  <si>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</si>
  <si>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</si>
  <si>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</si>
  <si>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</si>
  <si>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</si>
  <si>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</si>
  <si>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</si>
  <si>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</si>
  <si>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</si>
  <si>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</si>
  <si>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</si>
  <si>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</si>
  <si>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</si>
  <si>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</si>
  <si>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</si>
  <si>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</si>
  <si>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</si>
  <si>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</si>
  <si>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</si>
  <si>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</si>
  <si>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</si>
  <si>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</si>
  <si>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</si>
  <si>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</si>
  <si>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</si>
  <si>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</si>
  <si>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</si>
  <si>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</si>
  <si>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</si>
  <si>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</si>
  <si>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</si>
  <si>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</si>
  <si>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</si>
  <si>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</si>
  <si>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</si>
  <si>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</si>
  <si>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</si>
  <si>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</si>
  <si>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</si>
  <si>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</si>
  <si>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</si>
  <si>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</si>
  <si>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</si>
  <si>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</si>
  <si>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</si>
  <si>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</si>
  <si>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</si>
  <si>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</si>
  <si>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</si>
  <si>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</si>
  <si>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</si>
  <si>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</si>
  <si>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</si>
  <si>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</si>
  <si>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</si>
  <si>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</si>
  <si>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</si>
  <si>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</si>
  <si>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</si>
  <si>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</si>
  <si>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</si>
  <si>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</si>
  <si>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</si>
  <si>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</si>
  <si>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</si>
  <si>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</si>
  <si>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</si>
  <si>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</si>
  <si>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</si>
  <si>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</si>
  <si>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</si>
  <si>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</si>
  <si>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</si>
  <si>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</si>
  <si>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</si>
  <si>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</si>
  <si>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</si>
  <si>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</si>
  <si>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</si>
  <si>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</si>
  <si>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</si>
  <si>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</si>
  <si>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</si>
  <si>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</si>
  <si>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</si>
  <si>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</si>
  <si>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</si>
  <si>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</si>
  <si>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</si>
  <si>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</si>
  <si>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</si>
  <si>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</si>
  <si>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</si>
  <si>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</si>
  <si>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</si>
  <si>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</si>
  <si>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</si>
  <si>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</si>
  <si>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</si>
  <si>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</si>
  <si>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</si>
  <si>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</si>
  <si>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</si>
  <si>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</si>
  <si>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</si>
  <si>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</si>
  <si>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</si>
  <si>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</si>
  <si>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</si>
  <si>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</si>
  <si>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</si>
  <si>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</si>
  <si>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</si>
  <si>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</si>
  <si>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</si>
  <si>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</si>
  <si>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</si>
  <si>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</si>
  <si>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</si>
  <si>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</si>
  <si>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</si>
  <si>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</si>
  <si>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</si>
  <si>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</si>
  <si>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</si>
  <si>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</si>
  <si>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</si>
  <si>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</si>
  <si>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</si>
  <si>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</si>
  <si>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</si>
  <si>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</si>
  <si>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</si>
  <si>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</si>
  <si>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</si>
  <si>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</si>
  <si>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</si>
  <si>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</si>
  <si>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</si>
  <si>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</si>
  <si>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</si>
  <si>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</si>
  <si>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</si>
  <si>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</si>
  <si>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</si>
  <si>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</si>
  <si>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</si>
  <si>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</si>
  <si>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</si>
  <si>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</si>
  <si>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</si>
  <si>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</si>
  <si>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</si>
  <si>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</si>
  <si>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</si>
  <si>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</si>
  <si>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</si>
  <si>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</si>
  <si>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</si>
  <si>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</si>
  <si>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</si>
  <si>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</si>
  <si>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</si>
  <si>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</si>
  <si>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</si>
  <si>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</si>
  <si>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</si>
  <si>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</si>
  <si>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</si>
  <si>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</si>
  <si>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</si>
  <si>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</si>
  <si>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</si>
  <si>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</si>
  <si>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</si>
  <si>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</si>
  <si>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</si>
  <si>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</si>
  <si>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</si>
  <si>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</si>
  <si>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</si>
  <si>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</si>
  <si>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</si>
  <si>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</si>
  <si>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</si>
  <si>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</si>
  <si>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</si>
  <si>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</si>
  <si>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</si>
  <si>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</si>
  <si>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</si>
  <si>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</si>
  <si>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</si>
  <si>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</si>
  <si>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</si>
  <si>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</si>
  <si>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</si>
  <si>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</si>
  <si>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</si>
  <si>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</si>
  <si>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</si>
  <si>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</si>
  <si>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</si>
  <si>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</si>
  <si>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</si>
  <si>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</si>
  <si>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</si>
  <si>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</si>
  <si>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</si>
  <si>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</si>
  <si>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</si>
  <si>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</si>
  <si>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</si>
  <si>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</si>
  <si>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</si>
  <si>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</si>
  <si>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</si>
  <si>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</si>
  <si>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</si>
  <si>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</si>
  <si>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</si>
  <si>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</si>
  <si>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</si>
  <si>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</si>
  <si>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</si>
  <si>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</si>
  <si>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</si>
  <si>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</si>
  <si>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</si>
  <si>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</si>
  <si>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</si>
  <si>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</si>
  <si>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</si>
  <si>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</si>
  <si>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</si>
  <si>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</si>
  <si>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</si>
  <si>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</si>
  <si>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</si>
  <si>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</si>
  <si>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</si>
  <si>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</si>
  <si>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</si>
  <si>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</si>
  <si>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</si>
  <si>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</si>
  <si>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</si>
  <si>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</si>
  <si>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</si>
  <si>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</si>
  <si>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</si>
  <si>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</si>
  <si>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</si>
  <si>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</si>
  <si>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</si>
  <si>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</si>
  <si>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</si>
  <si>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</si>
  <si>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</si>
  <si>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</si>
  <si>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</si>
  <si>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</si>
  <si>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</si>
  <si>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</si>
  <si>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</si>
  <si>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</si>
  <si>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</si>
  <si>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</si>
  <si>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</si>
  <si>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</si>
  <si>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</si>
  <si>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</si>
  <si>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</si>
  <si>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</si>
  <si>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</si>
  <si>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</si>
  <si>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</si>
  <si>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</si>
  <si>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</si>
  <si>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</si>
  <si>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</si>
  <si>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</si>
  <si>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</si>
  <si>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</si>
  <si>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</si>
  <si>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</si>
  <si>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</si>
  <si>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</si>
  <si>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</si>
  <si>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</si>
  <si>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</si>
  <si>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</si>
  <si>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</si>
  <si>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</si>
  <si>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</si>
  <si>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</si>
  <si>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</si>
  <si>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</si>
  <si>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</si>
  <si>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</si>
  <si>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</si>
  <si>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</si>
  <si>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</si>
  <si>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</si>
  <si>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</si>
  <si>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</si>
  <si>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</si>
  <si>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</si>
  <si>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</si>
  <si>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</si>
  <si>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</si>
  <si>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</si>
  <si>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</si>
  <si>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</si>
  <si>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</si>
  <si>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</si>
  <si>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</si>
  <si>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</si>
  <si>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</si>
  <si>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</si>
  <si>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</si>
  <si>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</si>
  <si>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</si>
  <si>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</si>
  <si>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</si>
  <si>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</si>
  <si>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</si>
  <si>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</si>
  <si>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</si>
  <si>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</si>
  <si>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</si>
  <si>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</si>
  <si>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</si>
  <si>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</si>
  <si>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</si>
  <si>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</si>
  <si>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</si>
  <si>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</si>
  <si>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</si>
  <si>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</si>
  <si>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</si>
  <si>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</si>
  <si>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</si>
  <si>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</si>
  <si>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</si>
  <si>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</si>
  <si>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</si>
  <si>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</si>
  <si>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</si>
  <si>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</si>
  <si>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</si>
  <si>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</si>
  <si>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</si>
  <si>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</si>
  <si>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</si>
  <si>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</si>
  <si>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</si>
  <si>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</si>
  <si>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</si>
  <si>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</si>
  <si>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</si>
  <si>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</si>
  <si>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</si>
  <si>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</si>
  <si>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</si>
  <si>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</si>
  <si>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</si>
  <si>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</si>
  <si>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</si>
  <si>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</si>
  <si>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</si>
  <si>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</si>
  <si>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</si>
  <si>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</si>
  <si>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</si>
  <si>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</si>
  <si>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</si>
  <si>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</si>
  <si>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</si>
  <si>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</si>
  <si>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</si>
  <si>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</si>
  <si>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</si>
  <si>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</si>
  <si>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</si>
  <si>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</si>
  <si>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</si>
  <si>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</si>
  <si>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</si>
  <si>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</si>
  <si>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</si>
  <si>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</si>
  <si>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</si>
  <si>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</si>
  <si>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</si>
  <si>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</si>
  <si>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</si>
  <si>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</si>
  <si>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</si>
  <si>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</si>
  <si>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</si>
  <si>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</si>
  <si>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</si>
  <si>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</si>
  <si>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</si>
  <si>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</si>
  <si>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</si>
  <si>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</si>
  <si>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</si>
  <si>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</si>
  <si>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</si>
  <si>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</si>
  <si>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</si>
  <si>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</si>
  <si>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</si>
  <si>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</si>
  <si>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</si>
  <si>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</si>
  <si>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</si>
  <si>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</si>
  <si>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</si>
  <si>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</si>
  <si>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</si>
  <si>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</si>
  <si>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</si>
  <si>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</si>
  <si>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</si>
  <si>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</si>
  <si>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</si>
  <si>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</si>
  <si>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</si>
  <si>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</si>
  <si>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</si>
  <si>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</si>
  <si>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</si>
  <si>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</si>
  <si>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</si>
  <si>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</si>
  <si>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</si>
  <si>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</si>
  <si>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</si>
  <si>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</si>
  <si>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</si>
  <si>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</si>
  <si>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</si>
  <si>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</si>
  <si>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</si>
  <si>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</si>
  <si>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</si>
  <si>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</si>
  <si>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</si>
  <si>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</si>
  <si>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</si>
  <si>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</si>
  <si>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</si>
  <si>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</si>
  <si>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</si>
  <si>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</si>
  <si>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</si>
  <si>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</si>
  <si>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</si>
  <si>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</si>
  <si>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</si>
  <si>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</si>
  <si>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</si>
  <si>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</si>
  <si>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</si>
  <si>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</si>
  <si>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</si>
  <si>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</si>
  <si>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</si>
  <si>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</si>
  <si>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</si>
  <si>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</si>
  <si>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</si>
  <si>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</si>
  <si>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</si>
  <si>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</si>
  <si>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</si>
  <si>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</si>
  <si>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</si>
  <si>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</si>
  <si>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</si>
  <si>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</si>
  <si>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</si>
  <si>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</si>
  <si>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</si>
  <si>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</si>
  <si>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</si>
  <si>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</si>
  <si>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</si>
  <si>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</si>
  <si>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</si>
  <si>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</si>
  <si>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</si>
  <si>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</si>
  <si>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</si>
  <si>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</si>
  <si>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</si>
  <si>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</si>
  <si>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</si>
  <si>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</si>
  <si>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</si>
  <si>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</si>
  <si>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</si>
  <si>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</si>
  <si>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</si>
  <si>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</si>
  <si>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</si>
  <si>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</si>
  <si>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</si>
  <si>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</si>
  <si>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</si>
  <si>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</si>
  <si>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</si>
  <si>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</si>
  <si>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</si>
  <si>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</si>
  <si>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</si>
  <si>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</si>
  <si>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</si>
  <si>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</si>
  <si>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</si>
  <si>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</si>
  <si>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</si>
  <si>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</si>
  <si>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</si>
  <si>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</si>
  <si>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</si>
  <si>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</si>
  <si>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</si>
  <si>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</si>
  <si>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</si>
  <si>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</si>
  <si>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</si>
  <si>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</si>
  <si>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</si>
  <si>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</si>
  <si>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</si>
  <si>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</si>
  <si>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</si>
  <si>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</si>
  <si>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</si>
  <si>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</si>
  <si>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</si>
  <si>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</si>
  <si>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</si>
  <si>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</si>
  <si>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</si>
  <si>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</si>
  <si>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</si>
  <si>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</si>
  <si>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</si>
  <si>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</si>
  <si>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</si>
  <si>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</si>
  <si>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</si>
  <si>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</si>
  <si>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</si>
  <si>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</si>
  <si>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</si>
  <si>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</si>
  <si>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</si>
  <si>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</si>
  <si>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</si>
  <si>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</si>
  <si>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</si>
  <si>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</si>
  <si>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</si>
  <si>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</si>
  <si>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</si>
  <si>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</si>
  <si>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</si>
  <si>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</si>
  <si>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</si>
  <si>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</si>
  <si>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</si>
  <si>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</si>
  <si>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</si>
  <si>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</si>
  <si>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</si>
  <si>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</si>
  <si>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</si>
  <si>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</si>
  <si>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</si>
  <si>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</si>
  <si>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</si>
  <si>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</si>
  <si>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</si>
  <si>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</si>
  <si>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</si>
  <si>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</si>
  <si>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</si>
  <si>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</si>
  <si>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</si>
  <si>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</si>
  <si>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</si>
  <si>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</si>
  <si>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</si>
  <si>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</si>
  <si>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</si>
  <si>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</si>
  <si>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</si>
  <si>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</si>
  <si>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</si>
  <si>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</si>
  <si>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</si>
  <si>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</si>
  <si>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</si>
  <si>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</si>
  <si>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</si>
  <si>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</si>
  <si>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</si>
  <si>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</si>
  <si>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</si>
  <si>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</si>
  <si>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</si>
  <si>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</si>
  <si>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</si>
  <si>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</si>
  <si>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</si>
  <si>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</si>
  <si>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</si>
  <si>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</si>
  <si>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</si>
  <si>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</si>
  <si>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</si>
  <si>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</si>
  <si>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</si>
  <si>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</si>
  <si>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</si>
  <si>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</si>
  <si>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</si>
  <si>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</si>
  <si>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</si>
  <si>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</si>
  <si>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</si>
  <si>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</si>
  <si>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</si>
  <si>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</si>
  <si>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</si>
  <si>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</si>
  <si>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</si>
  <si>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</si>
  <si>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</si>
  <si>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</si>
  <si>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</si>
  <si>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</si>
  <si>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</si>
  <si>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</si>
  <si>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</si>
  <si>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</si>
  <si>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</si>
  <si>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</si>
  <si>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</si>
  <si>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</si>
  <si>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</si>
  <si>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</si>
  <si>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</si>
  <si>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</si>
  <si>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</si>
  <si>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</si>
  <si>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</si>
  <si>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</si>
  <si>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</si>
  <si>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</si>
  <si>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</si>
  <si>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</si>
  <si>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</si>
  <si>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</si>
  <si>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</si>
  <si>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</si>
  <si>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</si>
  <si>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</si>
  <si>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</si>
  <si>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</si>
  <si>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</si>
  <si>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</si>
  <si>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</si>
  <si>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</si>
  <si>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</si>
  <si>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</si>
  <si>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</si>
  <si>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</si>
  <si>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</si>
  <si>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</si>
  <si>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</si>
  <si>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</si>
  <si>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</si>
  <si>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</si>
  <si>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</si>
  <si>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</si>
  <si>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</si>
  <si>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</si>
  <si>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</si>
  <si>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</si>
  <si>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</si>
  <si>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</si>
  <si>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</si>
  <si>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</si>
  <si>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</si>
  <si>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</si>
  <si>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</si>
  <si>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</si>
  <si>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</si>
  <si>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</si>
  <si>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</si>
  <si>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</si>
  <si>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</si>
  <si>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</si>
  <si>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</si>
  <si>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</si>
  <si>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</si>
  <si>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</si>
  <si>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</si>
  <si>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</si>
  <si>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</si>
  <si>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</si>
  <si>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</si>
  <si>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</si>
  <si>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</si>
  <si>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</si>
  <si>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</si>
  <si>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</si>
  <si>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</si>
  <si>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</si>
  <si>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</si>
  <si>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</si>
  <si>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</si>
  <si>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</si>
  <si>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</si>
  <si>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</si>
  <si>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</si>
  <si>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</si>
  <si>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</si>
  <si>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</si>
  <si>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</si>
  <si>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</si>
  <si>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</si>
  <si>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</si>
  <si>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</si>
  <si>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</si>
  <si>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</si>
  <si>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</si>
  <si>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</si>
  <si>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</si>
  <si>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</si>
  <si>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</si>
  <si>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</si>
  <si>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</si>
  <si>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</si>
  <si>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</si>
  <si>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</si>
  <si>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</si>
  <si>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</si>
  <si>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</si>
  <si>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</si>
  <si>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</si>
  <si>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</si>
  <si>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</si>
  <si>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</si>
  <si>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</si>
  <si>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</si>
  <si>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</si>
  <si>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</si>
  <si>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</si>
  <si>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</si>
  <si>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</si>
  <si>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</si>
  <si>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</si>
  <si>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</si>
  <si>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</si>
  <si>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</si>
  <si>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</si>
  <si>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</si>
  <si>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</si>
  <si>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</si>
  <si>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</si>
  <si>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</si>
  <si>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</si>
  <si>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</si>
  <si>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</si>
  <si>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</si>
  <si>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</si>
  <si>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</si>
  <si>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</si>
  <si>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</si>
  <si>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</si>
  <si>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</si>
  <si>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</si>
  <si>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</si>
  <si>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</si>
  <si>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</si>
  <si>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</si>
  <si>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</si>
  <si>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</si>
  <si>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</si>
  <si>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</si>
  <si>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</si>
  <si>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</si>
  <si>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</si>
  <si>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</si>
  <si>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</si>
  <si>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</si>
  <si>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</si>
  <si>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</si>
  <si>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</si>
  <si>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</si>
  <si>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</si>
  <si>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</si>
  <si>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</si>
  <si>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</si>
  <si>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</si>
  <si>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</si>
  <si>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</si>
  <si>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</si>
  <si>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</si>
  <si>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</si>
  <si>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</si>
  <si>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</si>
  <si>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</si>
  <si>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</si>
  <si>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</si>
  <si>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</si>
  <si>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</si>
  <si>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</si>
  <si>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</si>
  <si>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</si>
  <si>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</si>
  <si>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</si>
  <si>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</si>
  <si>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</si>
  <si>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</si>
  <si>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</si>
  <si>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</si>
  <si>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</si>
  <si>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</si>
  <si>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</si>
  <si>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</si>
  <si>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</si>
  <si>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</si>
  <si>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</si>
  <si>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</si>
  <si>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</si>
  <si>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</si>
  <si>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</si>
  <si>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</si>
  <si>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</si>
  <si>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</si>
  <si>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</si>
  <si>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</si>
  <si>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</si>
  <si>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</si>
  <si>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</si>
  <si>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</si>
  <si>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</si>
  <si>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</si>
  <si>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</si>
  <si>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</si>
  <si>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</si>
  <si>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</si>
  <si>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</si>
  <si>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</si>
  <si>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</si>
  <si>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</si>
  <si>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</si>
  <si>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</si>
  <si>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</si>
  <si>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</si>
  <si>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</si>
  <si>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</si>
  <si>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</si>
  <si>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</si>
  <si>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</si>
  <si>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</si>
  <si>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</si>
  <si>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</si>
  <si>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</si>
  <si>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</si>
  <si>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</si>
  <si>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</si>
  <si>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</si>
  <si>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</si>
  <si>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</si>
  <si>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</si>
  <si>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</si>
  <si>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</si>
  <si>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</si>
  <si>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</si>
  <si>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</si>
  <si>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</si>
  <si>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</si>
  <si>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</si>
  <si>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</si>
  <si>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</si>
  <si>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</si>
  <si>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</si>
  <si>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</si>
  <si>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</si>
  <si>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</si>
  <si>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</si>
  <si>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</si>
  <si>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</si>
  <si>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</si>
  <si>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</si>
  <si>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</si>
  <si>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</si>
  <si>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</si>
  <si>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</si>
  <si>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</si>
  <si>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</si>
  <si>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</si>
  <si>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</si>
  <si>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</si>
  <si>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</si>
  <si>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</si>
  <si>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</si>
  <si>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</si>
  <si>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</si>
  <si>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</si>
  <si>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</si>
  <si>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</si>
  <si>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</si>
  <si>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</si>
  <si>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</si>
  <si>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</si>
  <si>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</si>
  <si>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</si>
  <si>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</si>
  <si>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</si>
  <si>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</si>
  <si>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</si>
  <si>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</si>
  <si>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</si>
  <si>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</si>
  <si>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</si>
  <si>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</si>
  <si>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</si>
  <si>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</si>
  <si>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</si>
  <si>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</si>
  <si>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</si>
  <si>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</si>
  <si>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</si>
  <si>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</si>
  <si>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</si>
  <si>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</si>
  <si>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</si>
  <si>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</si>
  <si>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</si>
  <si>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</si>
  <si>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</si>
  <si>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</si>
  <si>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</si>
  <si>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</si>
  <si>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</si>
  <si>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</si>
  <si>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</si>
  <si>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</si>
  <si>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</si>
  <si>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</si>
  <si>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</si>
  <si>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</si>
  <si>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</si>
  <si>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</si>
  <si>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</si>
  <si>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</si>
  <si>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</si>
  <si>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</si>
  <si>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</si>
  <si>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</si>
  <si>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</si>
  <si>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</si>
  <si>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</si>
  <si>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</si>
  <si>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</si>
  <si>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</si>
  <si>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</si>
  <si>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</si>
  <si>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</si>
  <si>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</si>
  <si>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</si>
  <si>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</si>
  <si>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</si>
  <si>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</si>
  <si>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</si>
  <si>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</si>
  <si>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</si>
  <si>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</si>
  <si>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</si>
  <si>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</si>
  <si>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</si>
  <si>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</si>
  <si>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</si>
  <si>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</si>
  <si>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</si>
  <si>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</si>
  <si>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</si>
  <si>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</si>
  <si>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</si>
  <si>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</si>
  <si>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</si>
  <si>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</si>
  <si>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</si>
  <si>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</si>
  <si>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</si>
  <si>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</si>
  <si>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</si>
  <si>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</si>
  <si>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</si>
  <si>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</si>
  <si>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</si>
  <si>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</si>
  <si>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</si>
  <si>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</si>
  <si>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</si>
  <si>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</si>
  <si>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</si>
  <si>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</si>
  <si>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</si>
  <si>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</si>
  <si>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</si>
  <si>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</si>
  <si>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</si>
  <si>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</si>
  <si>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</si>
  <si>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</si>
  <si>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</si>
  <si>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</si>
  <si>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</si>
  <si>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</si>
  <si>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</si>
  <si>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</si>
  <si>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</si>
  <si>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</si>
  <si>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</si>
  <si>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</si>
  <si>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</si>
  <si>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</si>
  <si>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</si>
  <si>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</si>
  <si>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</si>
  <si>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</si>
  <si>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</si>
  <si>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</si>
  <si>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</si>
  <si>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</si>
  <si>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</si>
  <si>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</si>
  <si>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</si>
  <si>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</si>
  <si>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</si>
  <si>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</si>
  <si>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</si>
  <si>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</si>
  <si>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</si>
  <si>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</si>
  <si>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</si>
  <si>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</si>
  <si>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</si>
  <si>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</si>
  <si>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</si>
  <si>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</si>
  <si>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</si>
  <si>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</si>
  <si>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</si>
  <si>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</si>
  <si>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</si>
  <si>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</si>
  <si>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</si>
  <si>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</si>
  <si>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</si>
  <si>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</si>
  <si>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</si>
  <si>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</si>
  <si>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</si>
  <si>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</si>
  <si>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</si>
  <si>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</si>
  <si>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</si>
  <si>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</si>
  <si>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</si>
  <si>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</si>
  <si>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</si>
  <si>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</si>
  <si>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</si>
  <si>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</si>
  <si>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</si>
  <si>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</si>
  <si>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</si>
  <si>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</si>
  <si>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</si>
  <si>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</si>
  <si>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</si>
  <si>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</si>
  <si>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</si>
  <si>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</si>
  <si>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</si>
  <si>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</si>
  <si>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</si>
  <si>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</si>
  <si>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</si>
  <si>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</si>
  <si>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</si>
  <si>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</si>
  <si>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</si>
  <si>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</si>
  <si>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</si>
  <si>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</si>
  <si>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</si>
  <si>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</si>
  <si>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</si>
  <si>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</si>
  <si>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</si>
  <si>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</si>
  <si>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</si>
  <si>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</si>
  <si>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</si>
  <si>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</si>
  <si>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</si>
  <si>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</si>
  <si>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</si>
  <si>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</si>
  <si>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</si>
  <si>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</si>
  <si>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</si>
  <si>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</si>
  <si>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</si>
  <si>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</si>
  <si>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</si>
  <si>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</si>
  <si>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</si>
  <si>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</si>
  <si>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</si>
  <si>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</si>
  <si>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</si>
  <si>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</si>
  <si>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</si>
  <si>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</si>
  <si>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</si>
  <si>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</si>
  <si>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</si>
  <si>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</si>
  <si>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</si>
  <si>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</si>
  <si>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</si>
  <si>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</si>
  <si>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</si>
  <si>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</si>
  <si>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</si>
  <si>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</si>
  <si>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</si>
  <si>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</si>
  <si>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</si>
  <si>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</si>
  <si>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</si>
  <si>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</si>
  <si>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</si>
  <si>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</si>
  <si>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</si>
  <si>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</si>
  <si>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</si>
  <si>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</si>
  <si>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</si>
  <si>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</si>
  <si>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</si>
  <si>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</si>
  <si>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</si>
  <si>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</si>
  <si>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</si>
  <si>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</si>
  <si>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</si>
  <si>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</si>
  <si>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</si>
  <si>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</si>
  <si>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</si>
  <si>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</si>
  <si>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</si>
  <si>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</si>
  <si>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</si>
  <si>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</si>
  <si>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</si>
  <si>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</si>
  <si>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</si>
  <si>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</si>
  <si>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</si>
  <si>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</si>
  <si>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</si>
  <si>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</si>
  <si>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</si>
  <si>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</si>
  <si>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</si>
  <si>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</si>
  <si>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</si>
  <si>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</si>
  <si>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</si>
  <si>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</si>
  <si>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</si>
  <si>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</si>
  <si>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</si>
  <si>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</si>
  <si>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</si>
  <si>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</si>
  <si>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</si>
  <si>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</si>
  <si>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</si>
  <si>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</si>
  <si>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</si>
  <si>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</si>
  <si>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</si>
  <si>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</si>
  <si>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</si>
  <si>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</si>
  <si>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</si>
  <si>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</si>
  <si>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</si>
  <si>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</si>
  <si>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</si>
  <si>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</si>
  <si>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</si>
  <si>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</si>
  <si>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</si>
  <si>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</si>
  <si>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</si>
  <si>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</si>
  <si>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</si>
  <si>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</si>
  <si>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</si>
  <si>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</si>
  <si>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</si>
  <si>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</si>
  <si>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</si>
  <si>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</si>
  <si>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</si>
  <si>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</si>
  <si>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</si>
  <si>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</si>
  <si>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</si>
  <si>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</si>
  <si>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</si>
  <si>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</si>
  <si>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</si>
  <si>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</si>
  <si>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</si>
  <si>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</si>
  <si>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</si>
  <si>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</si>
  <si>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</si>
  <si>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</si>
  <si>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</si>
  <si>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</si>
  <si>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</si>
  <si>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</si>
  <si>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</si>
  <si>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</si>
  <si>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</si>
  <si>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</si>
  <si>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</si>
  <si>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</si>
  <si>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</si>
  <si>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</si>
  <si>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</si>
  <si>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</si>
  <si>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</si>
  <si>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</si>
  <si>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</si>
  <si>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</si>
  <si>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</si>
  <si>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</si>
  <si>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</si>
  <si>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</si>
  <si>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</si>
  <si>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</si>
  <si>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</si>
  <si>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</si>
  <si>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</si>
  <si>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</si>
  <si>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</si>
  <si>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</si>
  <si>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</si>
  <si>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</si>
  <si>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</si>
  <si>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</si>
  <si>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</si>
  <si>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</si>
  <si>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</si>
  <si>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</si>
  <si>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</si>
  <si>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</si>
  <si>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</si>
  <si>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</si>
  <si>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</si>
  <si>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</si>
  <si>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</si>
  <si>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</si>
  <si>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</si>
  <si>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</si>
  <si>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</si>
  <si>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</si>
  <si>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</si>
  <si>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</si>
  <si>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</si>
  <si>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</si>
  <si>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</si>
  <si>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</si>
  <si>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</si>
  <si>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</si>
  <si>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</si>
  <si>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</si>
  <si>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</si>
  <si>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</si>
  <si>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</si>
  <si>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</si>
  <si>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</si>
  <si>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</si>
  <si>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</si>
  <si>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</si>
  <si>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</si>
  <si>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</si>
  <si>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</si>
  <si>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</si>
  <si>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</si>
  <si>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</si>
  <si>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</si>
  <si>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</si>
  <si>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</si>
  <si>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</si>
  <si>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</si>
  <si>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</si>
  <si>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</si>
  <si>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</si>
  <si>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</si>
  <si>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</si>
  <si>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</si>
  <si>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</si>
  <si>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</si>
  <si>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</si>
  <si>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</si>
  <si>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</si>
  <si>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</si>
  <si>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</si>
  <si>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</si>
  <si>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</si>
  <si>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</si>
  <si>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</si>
  <si>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</si>
  <si>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</si>
  <si>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</si>
  <si>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</si>
  <si>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</si>
  <si>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</si>
  <si>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</si>
  <si>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</si>
  <si>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</si>
  <si>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</si>
  <si>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</si>
  <si>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</si>
  <si>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</si>
  <si>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</si>
  <si>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</si>
  <si>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</si>
  <si>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</si>
  <si>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</si>
  <si>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</si>
  <si>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</si>
  <si>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</si>
  <si>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</si>
  <si>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</si>
  <si>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</si>
  <si>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</si>
  <si>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</si>
  <si>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</si>
  <si>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</si>
  <si>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</si>
  <si>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</si>
  <si>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</si>
  <si>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</si>
  <si>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</si>
  <si>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</si>
  <si>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</si>
  <si>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</si>
  <si>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</si>
  <si>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</si>
  <si>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</si>
  <si>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</si>
  <si>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</si>
  <si>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</si>
  <si>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</si>
  <si>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</si>
  <si>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</si>
  <si>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</si>
  <si>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</si>
  <si>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</si>
  <si>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</si>
  <si>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</si>
  <si>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</si>
  <si>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</si>
  <si>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</si>
  <si>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</si>
  <si>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</si>
  <si>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</si>
  <si>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</si>
  <si>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</si>
  <si>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</si>
  <si>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</si>
  <si>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</si>
  <si>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</si>
  <si>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</si>
  <si>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</si>
  <si>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</si>
  <si>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</si>
  <si>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</si>
  <si>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</si>
  <si>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</si>
  <si>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</si>
  <si>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</si>
  <si>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</si>
  <si>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</si>
  <si>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</si>
  <si>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</si>
  <si>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</si>
  <si>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</si>
  <si>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</si>
  <si>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</si>
  <si>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</si>
  <si>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</si>
  <si>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</si>
  <si>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</si>
  <si>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</si>
  <si>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</si>
  <si>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</si>
  <si>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</si>
  <si>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</si>
  <si>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</si>
  <si>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</si>
  <si>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</si>
  <si>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</si>
  <si>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</si>
  <si>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</si>
  <si>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</si>
  <si>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</si>
  <si>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</si>
  <si>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</si>
  <si>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</si>
  <si>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</si>
  <si>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</si>
  <si>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</si>
  <si>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</si>
  <si>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</si>
  <si>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</si>
  <si>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</si>
  <si>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</si>
  <si>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</si>
  <si>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</si>
  <si>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</si>
  <si>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</si>
  <si>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</si>
  <si>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</si>
  <si>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</si>
  <si>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</si>
  <si>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</si>
  <si>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</si>
  <si>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</si>
  <si>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</si>
  <si>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</si>
  <si>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</si>
  <si>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</si>
  <si>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</si>
  <si>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</si>
  <si>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</si>
  <si>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</si>
  <si>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</si>
  <si>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</si>
  <si>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</si>
  <si>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</si>
  <si>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</si>
  <si>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</si>
  <si>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</si>
  <si>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</si>
  <si>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</si>
  <si>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</si>
  <si>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</si>
  <si>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</si>
  <si>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</si>
  <si>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</si>
  <si>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</si>
  <si>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</si>
  <si>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</si>
  <si>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</si>
  <si>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</si>
  <si>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</si>
  <si>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</si>
  <si>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</si>
  <si>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</si>
  <si>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</si>
  <si>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</si>
  <si>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</si>
  <si>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</si>
  <si>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</si>
  <si>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</si>
  <si>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</si>
  <si>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</si>
  <si>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</si>
  <si>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</si>
  <si>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</si>
  <si>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</si>
  <si>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</si>
  <si>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</si>
  <si>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</si>
  <si>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</si>
  <si>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</si>
  <si>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</si>
  <si>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</si>
  <si>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</si>
  <si>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</si>
  <si>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</si>
  <si>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</si>
  <si>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</si>
  <si>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</si>
  <si>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</si>
  <si>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</si>
  <si>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</si>
  <si>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</si>
  <si>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</si>
  <si>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</si>
  <si>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</si>
  <si>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</si>
  <si>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</si>
  <si>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</si>
  <si>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</si>
  <si>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</si>
  <si>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</si>
  <si>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</si>
  <si>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</si>
  <si>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</si>
  <si>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</si>
  <si>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</si>
  <si>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</si>
  <si>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</si>
  <si>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</si>
  <si>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</si>
  <si>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</si>
  <si>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</si>
  <si>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</si>
  <si>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</si>
  <si>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</si>
  <si>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</si>
  <si>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</si>
  <si>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</si>
  <si>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</si>
  <si>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</si>
  <si>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</si>
  <si>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</si>
  <si>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</si>
  <si>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</si>
  <si>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</si>
  <si>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</si>
  <si>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</si>
  <si>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</si>
  <si>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</si>
  <si>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</si>
  <si>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</si>
  <si>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</si>
  <si>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</si>
  <si>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</si>
  <si>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</si>
  <si>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</si>
  <si>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</si>
  <si>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</si>
  <si>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</si>
  <si>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</si>
  <si>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</si>
  <si>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</si>
  <si>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</si>
  <si>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</si>
  <si>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</si>
  <si>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</si>
  <si>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</si>
  <si>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</si>
  <si>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</si>
  <si>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</si>
  <si>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</si>
  <si>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</si>
  <si>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</si>
  <si>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</si>
  <si>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</si>
  <si>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</si>
  <si>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</si>
  <si>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</si>
  <si>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</si>
  <si>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</si>
  <si>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</si>
  <si>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</si>
  <si>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</si>
  <si>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</si>
  <si>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</si>
  <si>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</si>
  <si>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</si>
  <si>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</si>
  <si>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</si>
  <si>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</si>
  <si>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</si>
  <si>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</si>
  <si>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</si>
  <si>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</si>
  <si>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</si>
  <si>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</si>
  <si>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</si>
  <si>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</si>
  <si>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</si>
  <si>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</si>
  <si>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</si>
  <si>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</si>
  <si>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</si>
  <si>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</si>
  <si>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</si>
  <si>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</si>
  <si>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</si>
  <si>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</si>
  <si>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</si>
  <si>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</si>
  <si>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</si>
  <si>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</si>
  <si>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</si>
  <si>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</si>
  <si>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</si>
  <si>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</si>
  <si>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</si>
  <si>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</si>
  <si>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</si>
  <si>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</si>
  <si>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</si>
  <si>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</si>
  <si>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</si>
  <si>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</si>
  <si>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</si>
  <si>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</si>
  <si>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</si>
  <si>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</si>
  <si>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</si>
  <si>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</si>
  <si>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</si>
  <si>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</si>
  <si>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</si>
  <si>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</si>
  <si>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</si>
  <si>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</si>
  <si>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</si>
  <si>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</si>
  <si>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</si>
  <si>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</si>
  <si>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</si>
  <si>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</si>
  <si>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</si>
  <si>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</si>
  <si>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</si>
  <si>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</si>
  <si>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</si>
  <si>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</si>
  <si>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</si>
  <si>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</si>
  <si>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</si>
  <si>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</si>
  <si>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</si>
  <si>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</si>
  <si>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</si>
  <si>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</si>
  <si>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</si>
  <si>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</si>
  <si>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</si>
  <si>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</si>
  <si>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</si>
  <si>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</si>
  <si>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</si>
  <si>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</si>
  <si>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</si>
  <si>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</si>
  <si>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</si>
  <si>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</si>
  <si>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</si>
  <si>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</si>
  <si>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</si>
  <si>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</si>
  <si>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</si>
  <si>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</si>
  <si>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</si>
  <si>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</si>
  <si>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</si>
  <si>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</si>
  <si>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</si>
  <si>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</si>
  <si>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</si>
  <si>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</si>
  <si>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</si>
  <si>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</si>
  <si>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</si>
  <si>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</si>
  <si>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</si>
  <si>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</si>
  <si>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</si>
  <si>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</si>
  <si>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</si>
  <si>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</si>
  <si>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</si>
  <si>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</si>
  <si>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</si>
  <si>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</si>
  <si>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</si>
  <si>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</si>
  <si>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</si>
  <si>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</si>
  <si>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</si>
  <si>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</si>
  <si>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</si>
  <si>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</si>
  <si>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</si>
  <si>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</si>
  <si>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</si>
  <si>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</si>
  <si>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</si>
  <si>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</si>
  <si>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</si>
  <si>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</si>
  <si>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</si>
  <si>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</si>
  <si>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</si>
  <si>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</si>
  <si>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</si>
  <si>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</si>
  <si>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</si>
  <si>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</si>
  <si>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</si>
  <si>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</si>
  <si>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</si>
  <si>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</si>
  <si>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</si>
  <si>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</si>
  <si>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</si>
  <si>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</si>
  <si>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</si>
  <si>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</si>
  <si>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</si>
  <si>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</si>
  <si>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</si>
  <si>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</si>
  <si>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</si>
  <si>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</si>
  <si>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</si>
  <si>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</si>
  <si>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</si>
  <si>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</si>
  <si>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</si>
  <si>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</si>
  <si>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</si>
  <si>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</si>
  <si>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</si>
  <si>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</si>
  <si>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</si>
  <si>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</si>
  <si>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</si>
  <si>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</si>
  <si>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</si>
  <si>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</si>
  <si>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</si>
  <si>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</si>
  <si>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</si>
  <si>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</si>
  <si>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</si>
  <si>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</si>
  <si>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</si>
  <si>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</si>
  <si>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</si>
  <si>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</si>
  <si>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</si>
  <si>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</si>
  <si>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</si>
  <si>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</si>
  <si>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</si>
  <si>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</si>
  <si>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</si>
  <si>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</si>
  <si>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</si>
  <si>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</si>
  <si>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</si>
  <si>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</si>
  <si>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</si>
  <si>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</si>
  <si>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</si>
  <si>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</si>
  <si>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</si>
  <si>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</si>
  <si>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</si>
  <si>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</si>
  <si>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</si>
  <si>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</si>
  <si>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</si>
  <si>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</si>
  <si>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</si>
  <si>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</si>
  <si>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</si>
  <si>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</si>
  <si>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</si>
  <si>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</si>
  <si>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</si>
  <si>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</si>
  <si>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</si>
  <si>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</si>
  <si>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</si>
  <si>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</si>
  <si>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</si>
  <si>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</si>
  <si>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</si>
  <si>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</si>
  <si>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</si>
  <si>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</si>
  <si>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</si>
  <si>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</si>
  <si>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</si>
  <si>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</si>
  <si>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</si>
  <si>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</si>
  <si>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</si>
  <si>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</si>
  <si>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</si>
  <si>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</si>
  <si>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</si>
  <si>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</si>
  <si>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</si>
  <si>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</si>
  <si>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</si>
  <si>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</si>
  <si>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</si>
  <si>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</si>
  <si>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</si>
  <si>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</si>
  <si>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</si>
  <si>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</si>
  <si>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</si>
  <si>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</si>
  <si>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</si>
  <si>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</si>
  <si>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</si>
  <si>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</si>
  <si>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</si>
  <si>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</si>
  <si>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</si>
  <si>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</si>
  <si>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</si>
  <si>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</si>
  <si>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</si>
  <si>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</si>
  <si>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</si>
  <si>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</si>
  <si>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</si>
  <si>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</si>
  <si>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</si>
  <si>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</si>
  <si>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</si>
  <si>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</si>
  <si>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</si>
  <si>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</si>
  <si>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</si>
  <si>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</si>
  <si>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</si>
  <si>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</si>
  <si>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</si>
  <si>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</si>
  <si>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</si>
  <si>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</si>
  <si>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</si>
  <si>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</si>
  <si>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</si>
  <si>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</si>
  <si>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</si>
  <si>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</si>
  <si>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</si>
  <si>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</si>
  <si>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</si>
  <si>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</si>
  <si>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</si>
  <si>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</si>
  <si>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</si>
  <si>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</si>
  <si>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</si>
  <si>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</si>
  <si>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</si>
  <si>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</si>
  <si>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</si>
  <si>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</si>
  <si>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</si>
  <si>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</si>
  <si>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</si>
  <si>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</si>
  <si>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</si>
  <si>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</si>
  <si>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</si>
  <si>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</si>
  <si>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</si>
  <si>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</si>
  <si>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</si>
  <si>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</si>
  <si>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</si>
  <si>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</si>
  <si>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</si>
  <si>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</si>
  <si>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</si>
  <si>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</si>
  <si>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</si>
  <si>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</si>
  <si>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</si>
  <si>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</si>
  <si>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</si>
  <si>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</si>
  <si>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</si>
  <si>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</si>
  <si>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</si>
  <si>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</si>
  <si>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</si>
  <si>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</si>
  <si>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</si>
  <si>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</si>
  <si>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</si>
  <si>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</si>
  <si>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</si>
  <si>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</si>
  <si>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</si>
  <si>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</si>
  <si>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</si>
  <si>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</si>
  <si>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</si>
  <si>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</si>
  <si>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</si>
  <si>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</si>
  <si>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</si>
  <si>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</si>
  <si>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</si>
  <si>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</si>
  <si>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</si>
  <si>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</si>
  <si>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</si>
  <si>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</si>
  <si>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</si>
  <si>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</si>
  <si>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</si>
  <si>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</si>
  <si>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</si>
  <si>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</si>
  <si>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</si>
  <si>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</si>
  <si>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</si>
  <si>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</si>
  <si>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</si>
  <si>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</si>
  <si>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</si>
  <si>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</si>
  <si>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</si>
  <si>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</si>
  <si>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</si>
  <si>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</si>
  <si>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</si>
  <si>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</si>
  <si>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</si>
  <si>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</si>
  <si>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</si>
  <si>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</si>
  <si>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</si>
  <si>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</si>
  <si>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</si>
  <si>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</si>
  <si>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</si>
  <si>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</si>
  <si>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</si>
  <si>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</si>
  <si>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</si>
  <si>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</si>
  <si>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</si>
  <si>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</si>
  <si>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</si>
  <si>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</si>
  <si>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</si>
  <si>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</si>
  <si>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</si>
  <si>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</si>
  <si>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</si>
  <si>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</si>
  <si>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</si>
  <si>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</si>
  <si>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</si>
  <si>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</si>
  <si>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</si>
  <si>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</si>
  <si>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</si>
  <si>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</si>
  <si>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</si>
  <si>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</si>
  <si>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</si>
  <si>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</si>
  <si>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</si>
  <si>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</si>
  <si>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</si>
  <si>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</si>
  <si>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</si>
  <si>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</si>
  <si>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</si>
  <si>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</si>
  <si>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</si>
  <si>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</si>
  <si>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</si>
  <si>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</si>
  <si>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</si>
  <si>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</si>
  <si>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</si>
  <si>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</si>
  <si>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</si>
  <si>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</si>
  <si>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</si>
  <si>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</si>
  <si>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</si>
  <si>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</si>
  <si>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</si>
  <si>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</si>
  <si>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</si>
  <si>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</si>
  <si>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</si>
  <si>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</si>
  <si>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</si>
  <si>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</si>
  <si>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</si>
  <si>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</si>
  <si>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</si>
  <si>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</si>
  <si>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</si>
  <si>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</si>
  <si>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</si>
  <si>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</si>
  <si>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</si>
  <si>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</si>
  <si>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</si>
  <si>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</si>
  <si>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</si>
  <si>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</si>
  <si>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</si>
  <si>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</si>
  <si>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</si>
  <si>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</si>
  <si>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</si>
  <si>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</si>
  <si>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</si>
  <si>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</si>
  <si>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</si>
  <si>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</si>
  <si>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</si>
  <si>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</si>
  <si>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</si>
  <si>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</si>
  <si>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</si>
  <si>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</si>
  <si>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</si>
  <si>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</si>
  <si>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</si>
  <si>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</si>
  <si>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</si>
  <si>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</si>
  <si>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</si>
  <si>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</si>
  <si>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</si>
  <si>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</si>
  <si>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</si>
  <si>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</si>
  <si>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</si>
  <si>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</si>
  <si>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</si>
  <si>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</si>
  <si>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</si>
  <si>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</si>
  <si>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</si>
  <si>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</si>
  <si>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</si>
  <si>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</si>
  <si>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</si>
  <si>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</si>
  <si>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</si>
  <si>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</si>
  <si>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</si>
  <si>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</si>
  <si>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</si>
  <si>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</si>
  <si>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</si>
  <si>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</si>
  <si>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</si>
  <si>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</si>
  <si>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</si>
  <si>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</si>
  <si>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</si>
  <si>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</si>
  <si>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</si>
  <si>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</si>
  <si>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</si>
  <si>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</si>
  <si>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</si>
  <si>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</si>
  <si>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</si>
  <si>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</si>
  <si>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</si>
  <si>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</si>
  <si>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</si>
  <si>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</si>
  <si>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</si>
  <si>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</si>
  <si>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</si>
  <si>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</si>
  <si>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</si>
  <si>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</si>
  <si>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</si>
  <si>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</si>
  <si>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</si>
  <si>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</si>
  <si>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</si>
  <si>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</si>
  <si>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</si>
  <si>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</si>
  <si>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</si>
  <si>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</si>
  <si>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</si>
  <si>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</si>
  <si>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</si>
  <si>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</si>
  <si>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</si>
  <si>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</si>
  <si>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</si>
  <si>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</si>
  <si>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</si>
  <si>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</si>
  <si>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</si>
  <si>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</si>
  <si>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</si>
  <si>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</si>
  <si>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</si>
  <si>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</si>
  <si>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</si>
  <si>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</si>
  <si>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</si>
  <si>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</si>
  <si>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</si>
  <si>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</si>
  <si>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</si>
  <si>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</si>
  <si>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</si>
  <si>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</si>
  <si>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</si>
  <si>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</si>
  <si>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</si>
  <si>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</si>
  <si>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</si>
  <si>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</si>
  <si>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</si>
  <si>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</si>
  <si>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</si>
  <si>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</si>
  <si>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</si>
  <si>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</si>
  <si>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</si>
  <si>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</si>
  <si>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</si>
  <si>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</si>
  <si>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</si>
  <si>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</si>
  <si>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</si>
  <si>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</si>
  <si>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</si>
  <si>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</si>
  <si>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</si>
  <si>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</si>
  <si>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</si>
  <si>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</si>
  <si>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</si>
  <si>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</si>
  <si>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</si>
  <si>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</si>
  <si>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</si>
  <si>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</si>
  <si>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</si>
  <si>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</si>
  <si>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</si>
  <si>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</si>
  <si>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</si>
  <si>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</si>
  <si>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</si>
  <si>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</si>
  <si>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</si>
  <si>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</si>
  <si>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</si>
  <si>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</si>
  <si>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</si>
  <si>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</si>
  <si>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</si>
  <si>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</si>
  <si>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</si>
  <si>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</si>
  <si>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</si>
  <si>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</si>
  <si>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</si>
  <si>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</si>
  <si>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</si>
  <si>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</si>
  <si>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</si>
  <si>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</si>
  <si>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</si>
  <si>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</si>
  <si>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</si>
  <si>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</si>
  <si>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</si>
  <si>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</si>
  <si>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</si>
  <si>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</si>
  <si>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</si>
  <si>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</si>
  <si>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</si>
  <si>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</si>
  <si>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</si>
  <si>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</si>
  <si>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</si>
  <si>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</si>
  <si>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</si>
  <si>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</si>
  <si>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</si>
  <si>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</si>
  <si>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</si>
  <si>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</si>
  <si>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</si>
  <si>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</si>
  <si>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</si>
  <si>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</si>
  <si>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</si>
  <si>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</si>
  <si>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</si>
  <si>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</si>
  <si>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</si>
  <si>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</si>
  <si>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</si>
  <si>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</si>
  <si>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</si>
  <si>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</si>
  <si>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</si>
  <si>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</si>
  <si>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</si>
  <si>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</si>
  <si>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</si>
  <si>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</si>
  <si>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</si>
  <si>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</si>
  <si>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</si>
  <si>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</si>
  <si>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</si>
  <si>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</si>
  <si>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</si>
  <si>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</si>
  <si>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</si>
  <si>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</si>
  <si>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</si>
  <si>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</si>
  <si>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</si>
  <si>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</si>
  <si>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</si>
  <si>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</si>
  <si>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</si>
  <si>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</si>
  <si>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</si>
  <si>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</si>
  <si>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</si>
  <si>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</si>
  <si>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</si>
  <si>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</si>
  <si>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</si>
  <si>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</si>
  <si>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</si>
  <si>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</si>
  <si>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</si>
  <si>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</si>
  <si>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</si>
  <si>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</si>
  <si>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</si>
  <si>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</si>
  <si>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</si>
  <si>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</si>
  <si>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</si>
  <si>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</si>
  <si>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</si>
  <si>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</si>
  <si>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</si>
  <si>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</si>
  <si>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</si>
  <si>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</si>
  <si>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</si>
  <si>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</si>
  <si>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</si>
  <si>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</si>
  <si>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</si>
  <si>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</si>
  <si>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</si>
  <si>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</si>
  <si>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</si>
  <si>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</si>
  <si>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</si>
  <si>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</si>
  <si>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</si>
  <si>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</si>
  <si>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</si>
  <si>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</si>
  <si>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</si>
  <si>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</si>
  <si>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</si>
  <si>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</si>
  <si>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</si>
  <si>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</si>
  <si>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</si>
  <si>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</si>
  <si>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</si>
  <si>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</si>
  <si>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</si>
  <si>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</si>
  <si>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</si>
  <si>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</si>
  <si>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</si>
  <si>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</si>
  <si>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</si>
  <si>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</si>
  <si>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</si>
  <si>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</si>
  <si>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</si>
  <si>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</si>
  <si>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</si>
  <si>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</si>
  <si>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</si>
  <si>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</si>
  <si>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</si>
  <si>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</si>
  <si>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</si>
  <si>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</si>
  <si>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</si>
  <si>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</si>
  <si>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</si>
  <si>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</si>
  <si>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</si>
  <si>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</si>
  <si>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</si>
  <si>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</si>
  <si>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</si>
  <si>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</si>
  <si>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</si>
  <si>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</si>
  <si>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</si>
  <si>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</si>
  <si>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</si>
  <si>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</si>
  <si>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</si>
  <si>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</si>
  <si>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</si>
  <si>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</si>
  <si>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</si>
  <si>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</si>
  <si>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</si>
  <si>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</si>
  <si>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</si>
  <si>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</si>
  <si>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</si>
  <si>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</si>
  <si>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</si>
  <si>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</si>
  <si>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</si>
  <si>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</si>
  <si>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</si>
  <si>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</si>
  <si>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</si>
  <si>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</si>
  <si>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</si>
  <si>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</si>
  <si>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</si>
  <si>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</si>
  <si>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</si>
  <si>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</si>
  <si>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</si>
  <si>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</si>
  <si>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</si>
  <si>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</si>
  <si>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</si>
  <si>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</si>
  <si>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</si>
  <si>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</si>
  <si>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</si>
  <si>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</si>
  <si>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</si>
  <si>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</si>
  <si>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</si>
  <si>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</si>
  <si>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</si>
  <si>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</si>
  <si>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</si>
  <si>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</si>
  <si>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</si>
  <si>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</si>
  <si>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</si>
  <si>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</si>
  <si>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</si>
  <si>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</si>
  <si>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</si>
  <si>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</si>
  <si>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</si>
  <si>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</si>
  <si>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</si>
  <si>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</si>
  <si>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</si>
  <si>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</si>
  <si>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</si>
  <si>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</si>
  <si>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</si>
  <si>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</si>
  <si>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</si>
  <si>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</si>
  <si>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</si>
  <si>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</si>
  <si>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</si>
  <si>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</si>
  <si>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</si>
  <si>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</si>
  <si>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</si>
  <si>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</si>
  <si>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</si>
  <si>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</si>
  <si>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</si>
  <si>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</si>
  <si>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</si>
  <si>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</si>
  <si>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</si>
  <si>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</si>
  <si>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</si>
  <si>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</si>
  <si>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</si>
  <si>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</si>
  <si>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</si>
  <si>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</si>
  <si>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</si>
  <si>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</si>
  <si>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</si>
  <si>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</si>
  <si>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</si>
  <si>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</si>
  <si>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</si>
  <si>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</si>
  <si>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</si>
  <si>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</si>
  <si>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</si>
  <si>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</si>
  <si>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</si>
  <si>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</si>
  <si>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</si>
  <si>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</si>
  <si>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</si>
  <si>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</si>
  <si>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</si>
  <si>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</si>
  <si>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</si>
  <si>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</si>
  <si>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</si>
  <si>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</si>
  <si>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</si>
  <si>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</si>
  <si>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</si>
  <si>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</si>
  <si>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</si>
  <si>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</si>
  <si>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</si>
  <si>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</si>
  <si>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</si>
  <si>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</si>
  <si>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</si>
  <si>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</si>
  <si>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</si>
  <si>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</si>
  <si>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</si>
  <si>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</si>
  <si>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</si>
  <si>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</si>
  <si>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</si>
  <si>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</si>
  <si>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</si>
  <si>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</si>
  <si>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</si>
  <si>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</si>
  <si>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</si>
  <si>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</si>
  <si>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</si>
  <si>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</si>
  <si>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</si>
  <si>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</si>
  <si>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</si>
  <si>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</si>
  <si>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</si>
  <si>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</si>
  <si>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</si>
  <si>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</si>
  <si>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</si>
  <si>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</si>
  <si>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</si>
  <si>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</si>
  <si>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</si>
  <si>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</si>
  <si>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</si>
  <si>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</si>
  <si>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</si>
  <si>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</si>
  <si>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</si>
  <si>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</si>
  <si>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</si>
  <si>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</si>
  <si>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</si>
  <si>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</si>
  <si>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</si>
  <si>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</si>
  <si>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</si>
  <si>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</si>
  <si>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</si>
  <si>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</si>
  <si>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</si>
  <si>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</si>
  <si>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</si>
  <si>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</si>
  <si>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</si>
  <si>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</si>
  <si>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</si>
  <si>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</si>
  <si>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</si>
  <si>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</si>
  <si>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</si>
  <si>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</si>
  <si>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</si>
  <si>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</si>
  <si>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</si>
  <si>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</si>
  <si>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</si>
  <si>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</si>
  <si>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</si>
  <si>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</si>
  <si>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</si>
  <si>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</si>
  <si>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</si>
  <si>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</si>
  <si>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</si>
  <si>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</si>
  <si>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</si>
  <si>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</si>
  <si>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</si>
  <si>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</si>
  <si>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</si>
  <si>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</si>
  <si>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</si>
  <si>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</si>
  <si>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</si>
  <si>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</si>
  <si>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</si>
  <si>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</si>
  <si>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</si>
  <si>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</si>
  <si>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</si>
  <si>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</si>
  <si>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</si>
  <si>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</si>
  <si>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</si>
  <si>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</si>
  <si>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</si>
  <si>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</si>
  <si>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</si>
  <si>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</si>
  <si>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</si>
  <si>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</si>
  <si>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</si>
  <si>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</si>
  <si>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</si>
  <si>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</si>
  <si>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</si>
  <si>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</si>
  <si>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</si>
  <si>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</si>
  <si>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</si>
  <si>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</si>
  <si>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</si>
  <si>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</si>
  <si>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</si>
  <si>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</si>
  <si>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</si>
  <si>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</si>
  <si>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</si>
  <si>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</si>
  <si>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</si>
  <si>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</si>
  <si>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</si>
  <si>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</si>
  <si>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</si>
  <si>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</si>
  <si>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</si>
  <si>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</si>
  <si>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</si>
  <si>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</si>
  <si>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</si>
  <si>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</si>
  <si>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</si>
  <si>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</si>
  <si>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</si>
  <si>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</si>
  <si>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</si>
  <si>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</si>
  <si>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</si>
  <si>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</si>
  <si>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</si>
  <si>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</si>
  <si>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</si>
  <si>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</si>
  <si>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</si>
  <si>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</si>
  <si>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</si>
  <si>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</si>
  <si>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</si>
  <si>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</si>
  <si>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</si>
  <si>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</si>
  <si>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</si>
  <si>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</si>
  <si>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</si>
  <si>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</si>
  <si>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</si>
  <si>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</si>
  <si>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</si>
  <si>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</si>
  <si>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</si>
  <si>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</si>
  <si>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</si>
  <si>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</si>
  <si>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</si>
  <si>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</si>
  <si>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</si>
  <si>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</si>
  <si>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</si>
  <si>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</si>
  <si>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</si>
  <si>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</si>
  <si>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</si>
  <si>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</si>
  <si>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</si>
  <si>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</si>
  <si>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</si>
  <si>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</si>
  <si>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</si>
  <si>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</si>
  <si>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</si>
  <si>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</si>
  <si>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</si>
  <si>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</si>
  <si>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</si>
  <si>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</si>
  <si>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</si>
  <si>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</si>
  <si>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</si>
  <si>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</si>
  <si>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</si>
  <si>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</si>
  <si>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</si>
  <si>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</si>
  <si>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</si>
  <si>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</si>
  <si>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</si>
  <si>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</si>
  <si>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</si>
  <si>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</si>
  <si>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</si>
  <si>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</si>
  <si>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</si>
  <si>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</si>
  <si>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</si>
  <si>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</si>
  <si>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</si>
  <si>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</si>
  <si>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</si>
  <si>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</si>
  <si>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</si>
  <si>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</si>
  <si>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</si>
  <si>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</si>
  <si>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</si>
  <si>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</si>
  <si>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</si>
  <si>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</si>
  <si>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</si>
  <si>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</si>
  <si>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</si>
  <si>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</si>
  <si>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</si>
  <si>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</si>
  <si>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</si>
  <si>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</si>
  <si>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</si>
  <si>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</si>
  <si>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</si>
  <si>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</si>
  <si>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</si>
  <si>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</si>
  <si>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</si>
  <si>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</si>
  <si>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</si>
  <si>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</si>
  <si>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</si>
  <si>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</si>
  <si>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</si>
  <si>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</si>
  <si>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</si>
  <si>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</si>
  <si>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</si>
  <si>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</si>
  <si>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</si>
  <si>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</si>
  <si>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</si>
  <si>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</si>
  <si>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</si>
  <si>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</si>
  <si>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</si>
  <si>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</si>
  <si>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</si>
  <si>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</si>
  <si>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</si>
  <si>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</si>
  <si>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</si>
  <si>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</si>
  <si>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</si>
  <si>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</si>
  <si>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</si>
  <si>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</si>
  <si>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</si>
  <si>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</si>
  <si>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</si>
  <si>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</si>
  <si>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</si>
  <si>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</si>
  <si>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</si>
  <si>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</si>
  <si>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</si>
  <si>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</si>
  <si>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</si>
  <si>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</si>
  <si>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</si>
  <si>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</si>
  <si>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</si>
  <si>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</si>
  <si>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</si>
  <si>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</si>
  <si>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</si>
  <si>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</si>
  <si>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</si>
  <si>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</si>
  <si>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</si>
  <si>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</si>
  <si>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</si>
  <si>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</si>
  <si>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</si>
  <si>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</si>
  <si>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</si>
  <si>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</si>
  <si>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</si>
  <si>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</si>
  <si>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</si>
  <si>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</si>
  <si>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</si>
  <si>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</si>
  <si>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</si>
  <si>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</si>
  <si>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</si>
  <si>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</si>
  <si>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</si>
  <si>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</si>
  <si>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</si>
  <si>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</si>
  <si>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</si>
  <si>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</si>
  <si>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</si>
  <si>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</si>
  <si>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</si>
  <si>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</si>
  <si>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</si>
  <si>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</si>
  <si>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</si>
  <si>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</si>
  <si>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</si>
  <si>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</si>
  <si>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</si>
  <si>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</si>
  <si>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</si>
  <si>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</si>
  <si>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</si>
  <si>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</si>
  <si>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</si>
  <si>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</si>
  <si>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</si>
  <si>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</si>
  <si>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</si>
  <si>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</si>
  <si>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</si>
  <si>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</si>
  <si>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</si>
  <si>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</si>
  <si>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</si>
  <si>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</si>
  <si>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</si>
  <si>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</si>
  <si>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</si>
  <si>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</si>
  <si>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</si>
  <si>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</si>
  <si>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</si>
  <si>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</si>
  <si>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</si>
  <si>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</si>
  <si>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</si>
  <si>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</si>
  <si>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</si>
  <si>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</si>
  <si>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</si>
  <si>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</si>
  <si>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</si>
  <si>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</si>
  <si>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</si>
  <si>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</si>
  <si>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</si>
  <si>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</si>
  <si>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</si>
  <si>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</si>
  <si>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</si>
  <si>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</si>
  <si>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</si>
  <si>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</si>
  <si>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</si>
  <si>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</si>
  <si>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</si>
  <si>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</si>
  <si>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</si>
  <si>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</si>
  <si>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</si>
  <si>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</si>
  <si>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</si>
  <si>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</si>
  <si>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</si>
  <si>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</si>
  <si>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</si>
  <si>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</si>
  <si>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</si>
  <si>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</si>
  <si>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</si>
  <si>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</si>
  <si>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</si>
  <si>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</si>
  <si>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</si>
  <si>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</si>
  <si>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</si>
  <si>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</si>
  <si>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</si>
  <si>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</si>
  <si>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</si>
  <si>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</si>
  <si>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</si>
  <si>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</si>
  <si>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</si>
  <si>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</si>
  <si>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</si>
  <si>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</si>
  <si>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</si>
  <si>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</si>
  <si>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</si>
  <si>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</si>
  <si>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</si>
  <si>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</si>
  <si>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</si>
  <si>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</si>
  <si>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</si>
  <si>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</si>
  <si>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</si>
  <si>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</si>
  <si>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</si>
  <si>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</si>
  <si>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</si>
  <si>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</si>
  <si>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</si>
  <si>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</si>
  <si>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</si>
  <si>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</si>
  <si>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</si>
  <si>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</si>
  <si>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</si>
  <si>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</si>
  <si>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</si>
  <si>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</si>
  <si>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</si>
  <si>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</si>
  <si>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</si>
  <si>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</si>
  <si>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</si>
  <si>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</si>
  <si>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</si>
  <si>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</si>
  <si>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</si>
  <si>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</si>
  <si>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</si>
  <si>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</si>
  <si>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</si>
  <si>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</si>
  <si>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</si>
  <si>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</si>
  <si>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</si>
  <si>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</si>
  <si>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</si>
  <si>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</si>
  <si>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</si>
  <si>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</si>
  <si>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</si>
  <si>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</si>
  <si>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</si>
  <si>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</si>
  <si>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</si>
  <si>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</si>
  <si>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</si>
  <si>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</si>
  <si>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</si>
  <si>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</si>
  <si>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</si>
  <si>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</si>
  <si>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</si>
  <si>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</si>
  <si>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</si>
  <si>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</si>
  <si>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</si>
  <si>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</si>
  <si>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</si>
  <si>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</si>
  <si>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</si>
  <si>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</si>
  <si>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</si>
  <si>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</si>
  <si>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</si>
  <si>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</si>
  <si>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</si>
  <si>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</si>
  <si>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</si>
  <si>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</si>
  <si>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</si>
  <si>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</si>
  <si>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</si>
  <si>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</si>
  <si>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</si>
  <si>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</si>
  <si>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</si>
  <si>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</si>
  <si>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</si>
  <si>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</si>
  <si>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</si>
  <si>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</si>
  <si>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</si>
  <si>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</si>
  <si>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</si>
  <si>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</si>
  <si>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</si>
  <si>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</si>
  <si>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</si>
  <si>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</si>
  <si>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</si>
  <si>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</si>
  <si>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</si>
  <si>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</si>
  <si>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</si>
  <si>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</si>
  <si>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</si>
  <si>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</si>
  <si>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</si>
  <si>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</si>
  <si>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</si>
  <si>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</si>
  <si>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</si>
  <si>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</si>
  <si>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</si>
  <si>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</si>
  <si>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</si>
  <si>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</si>
  <si>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</si>
  <si>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</si>
  <si>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</si>
  <si>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</si>
  <si>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</si>
  <si>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</si>
  <si>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</si>
  <si>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</si>
  <si>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</si>
  <si>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</si>
  <si>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</si>
  <si>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</si>
  <si>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</si>
  <si>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</si>
  <si>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</si>
  <si>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</si>
  <si>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</si>
  <si>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</si>
  <si>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</si>
  <si>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</si>
  <si>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</si>
  <si>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</si>
  <si>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</si>
  <si>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</si>
  <si>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</si>
  <si>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</si>
  <si>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</si>
  <si>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</si>
  <si>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</si>
  <si>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</si>
  <si>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</si>
  <si>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</si>
  <si>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</si>
  <si>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</si>
  <si>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</si>
  <si>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</si>
  <si>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</si>
  <si>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</si>
  <si>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</si>
  <si>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</si>
  <si>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</si>
  <si>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</si>
  <si>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</si>
  <si>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</si>
  <si>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</si>
  <si>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</si>
  <si>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</si>
  <si>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</si>
  <si>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</si>
  <si>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</si>
  <si>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</si>
  <si>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</si>
  <si>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</si>
  <si>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</si>
  <si>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</si>
  <si>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</si>
  <si>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</si>
  <si>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</si>
  <si>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</si>
  <si>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</si>
  <si>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</si>
  <si>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</si>
  <si>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</si>
  <si>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</si>
  <si>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</si>
  <si>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</si>
  <si>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</si>
  <si>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</si>
  <si>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</si>
  <si>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</si>
  <si>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</si>
  <si>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</si>
  <si>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</si>
  <si>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</si>
  <si>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</si>
  <si>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</si>
  <si>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</si>
  <si>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</si>
  <si>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</si>
  <si>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</si>
  <si>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</si>
  <si>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</si>
  <si>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</si>
  <si>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</si>
  <si>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</si>
  <si>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</si>
  <si>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</si>
  <si>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</si>
  <si>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</si>
  <si>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</si>
  <si>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</si>
  <si>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</si>
  <si>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</si>
  <si>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</si>
  <si>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</si>
  <si>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</si>
  <si>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</si>
  <si>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</si>
  <si>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</si>
  <si>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</si>
  <si>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</si>
  <si>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</si>
  <si>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</si>
  <si>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</si>
  <si>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</si>
  <si>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</si>
  <si>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</si>
  <si>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</si>
  <si>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</si>
  <si>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</si>
  <si>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</si>
  <si>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</si>
  <si>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</si>
  <si>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</si>
  <si>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</si>
  <si>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</si>
  <si>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</si>
  <si>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</si>
  <si>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</si>
  <si>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</si>
  <si>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</si>
  <si>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</si>
  <si>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</si>
  <si>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</si>
  <si>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</si>
  <si>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</si>
  <si>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</si>
  <si>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</si>
  <si>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</si>
  <si>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</si>
  <si>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</si>
  <si>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</si>
  <si>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</si>
  <si>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</si>
  <si>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</si>
  <si>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</si>
  <si>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</si>
  <si>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</si>
  <si>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</si>
  <si>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</si>
  <si>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</si>
  <si>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</si>
  <si>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</si>
  <si>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</si>
  <si>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</si>
  <si>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</si>
  <si>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</si>
  <si>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</si>
  <si>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</si>
  <si>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</si>
  <si>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</si>
  <si>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</si>
  <si>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</si>
  <si>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</si>
  <si>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</si>
  <si>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</si>
  <si>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</si>
  <si>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</si>
  <si>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</si>
  <si>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</si>
  <si>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</si>
  <si>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</si>
  <si>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</si>
  <si>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</si>
  <si>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</si>
  <si>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</si>
  <si>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</si>
  <si>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</si>
  <si>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</si>
  <si>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</si>
  <si>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</si>
  <si>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</si>
  <si>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</si>
  <si>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</si>
  <si>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</si>
  <si>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</si>
  <si>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</si>
  <si>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</si>
  <si>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</si>
  <si>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</si>
  <si>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</si>
  <si>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</si>
  <si>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</si>
  <si>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</si>
  <si>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</si>
  <si>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</si>
  <si>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</si>
  <si>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</si>
  <si>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</si>
  <si>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</si>
  <si>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</si>
  <si>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</si>
  <si>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</si>
  <si>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</si>
  <si>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</si>
  <si>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</si>
  <si>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</si>
  <si>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</si>
  <si>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</si>
  <si>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</si>
  <si>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</si>
  <si>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</si>
  <si>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</si>
  <si>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</si>
  <si>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</si>
  <si>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</si>
  <si>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</si>
  <si>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</si>
  <si>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</si>
  <si>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</si>
  <si>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</si>
  <si>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</si>
  <si>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</si>
  <si>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</si>
  <si>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</si>
  <si>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</si>
  <si>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</si>
  <si>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</si>
  <si>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</si>
  <si>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</si>
  <si>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</si>
  <si>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</si>
  <si>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</si>
  <si>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</si>
  <si>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</si>
  <si>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</si>
  <si>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</si>
  <si>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</si>
  <si>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</si>
  <si>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</si>
  <si>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</si>
  <si>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</si>
  <si>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</si>
  <si>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</si>
  <si>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</si>
  <si>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</si>
  <si>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</si>
  <si>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</si>
  <si>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</si>
  <si>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</si>
  <si>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</si>
  <si>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</si>
  <si>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</si>
  <si>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</si>
  <si>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</si>
  <si>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</si>
  <si>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</si>
  <si>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</si>
  <si>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</si>
  <si>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</si>
  <si>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</si>
  <si>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</si>
  <si>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</si>
  <si>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</si>
  <si>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</si>
  <si>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</si>
  <si>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</si>
  <si>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</si>
  <si>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</si>
  <si>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</si>
  <si>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</si>
  <si>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</si>
  <si>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</si>
  <si>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</si>
  <si>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</si>
  <si>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</si>
  <si>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</si>
  <si>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</si>
  <si>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</si>
  <si>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</si>
  <si>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</si>
  <si>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</si>
  <si>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</si>
  <si>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</si>
  <si>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</si>
  <si>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</si>
  <si>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</si>
  <si>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</si>
  <si>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</si>
  <si>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</si>
  <si>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</si>
  <si>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</si>
  <si>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</si>
  <si>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</si>
  <si>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</si>
  <si>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</si>
  <si>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</si>
  <si>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</si>
  <si>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</si>
  <si>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</si>
  <si>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</si>
  <si>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</si>
  <si>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</si>
  <si>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</si>
  <si>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</si>
  <si>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</si>
  <si>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</si>
  <si>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</si>
  <si>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</si>
  <si>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</si>
  <si>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</si>
  <si>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</si>
  <si>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</si>
  <si>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</si>
  <si>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</si>
  <si>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</si>
  <si>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</si>
  <si>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</si>
  <si>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</si>
  <si>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</si>
  <si>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</si>
  <si>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</si>
  <si>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</si>
  <si>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</si>
  <si>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</si>
  <si>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</si>
  <si>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</si>
  <si>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</si>
  <si>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</si>
  <si>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</si>
  <si>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</si>
  <si>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</si>
  <si>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</si>
  <si>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</si>
  <si>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</si>
  <si>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</si>
  <si>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</si>
  <si>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</si>
  <si>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</si>
  <si>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</si>
  <si>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</si>
  <si>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</si>
  <si>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</si>
  <si>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</si>
  <si>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</si>
  <si>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</si>
  <si>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</si>
  <si>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</si>
  <si>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</si>
  <si>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</si>
  <si>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</si>
  <si>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</si>
  <si>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</si>
  <si>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</si>
  <si>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</si>
  <si>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</si>
  <si>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</si>
  <si>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</si>
  <si>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</si>
  <si>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</si>
  <si>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</si>
  <si>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</si>
  <si>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</si>
  <si>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</si>
  <si>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</si>
  <si>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</si>
  <si>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</si>
  <si>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</si>
  <si>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</si>
  <si>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</si>
  <si>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</si>
  <si>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</si>
  <si>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</si>
  <si>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</si>
  <si>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</si>
  <si>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</si>
  <si>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</si>
  <si>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</si>
  <si>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</si>
  <si>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</si>
  <si>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</si>
  <si>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</si>
  <si>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</si>
  <si>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</si>
  <si>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</si>
  <si>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</si>
  <si>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</si>
  <si>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</si>
  <si>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</si>
  <si>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</si>
  <si>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</si>
  <si>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</si>
  <si>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</si>
  <si>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</si>
  <si>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</si>
  <si>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</si>
  <si>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</si>
  <si>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</si>
  <si>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</si>
  <si>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</si>
  <si>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</si>
  <si>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</si>
  <si>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</si>
  <si>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</si>
  <si>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</si>
  <si>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</si>
  <si>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</si>
  <si>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</si>
  <si>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</si>
  <si>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</si>
  <si>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</si>
  <si>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</si>
  <si>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</si>
  <si>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</si>
  <si>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</si>
  <si>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</si>
  <si>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</si>
  <si>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</si>
  <si>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</si>
  <si>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</si>
  <si>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</si>
  <si>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</si>
  <si>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</si>
  <si>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</si>
  <si>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</si>
  <si>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</si>
  <si>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</si>
  <si>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</si>
  <si>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</si>
  <si>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</si>
  <si>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</si>
  <si>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</si>
  <si>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</si>
  <si>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</si>
  <si>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</si>
  <si>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</si>
  <si>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</si>
  <si>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</si>
  <si>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</si>
  <si>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</si>
  <si>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</si>
  <si>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</si>
  <si>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</si>
  <si>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</si>
  <si>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</si>
  <si>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</si>
  <si>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</si>
  <si>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</si>
  <si>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</si>
  <si>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</si>
  <si>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</si>
  <si>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</si>
  <si>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</si>
  <si>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</si>
  <si>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</si>
  <si>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</si>
  <si>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</si>
  <si>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</si>
  <si>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</si>
  <si>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</si>
  <si>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</si>
  <si>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</si>
  <si>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</si>
  <si>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</si>
  <si>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</si>
  <si>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</si>
  <si>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</si>
  <si>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</si>
  <si>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</si>
  <si>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</si>
  <si>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</si>
  <si>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</si>
  <si>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</si>
  <si>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</si>
  <si>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</si>
  <si>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</si>
  <si>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</si>
  <si>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</si>
  <si>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</si>
  <si>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</si>
  <si>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</si>
  <si>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</si>
  <si>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</si>
  <si>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</si>
  <si>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</si>
  <si>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</si>
  <si>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</si>
  <si>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</si>
  <si>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</si>
  <si>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</si>
  <si>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</si>
  <si>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</si>
  <si>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</si>
  <si>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</si>
  <si>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</si>
  <si>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</si>
  <si>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</si>
  <si>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</si>
  <si>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</si>
  <si>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</si>
  <si>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</si>
  <si>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</si>
  <si>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</si>
  <si>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</si>
  <si>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</si>
  <si>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</si>
  <si>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</si>
  <si>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</si>
  <si>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</si>
  <si>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</si>
  <si>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</si>
  <si>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</si>
  <si>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</si>
  <si>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</si>
  <si>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</si>
  <si>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</si>
  <si>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</si>
  <si>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</si>
  <si>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</si>
  <si>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</si>
  <si>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</si>
  <si>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</si>
  <si>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</si>
  <si>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</si>
  <si>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</si>
  <si>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</si>
  <si>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</si>
  <si>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</si>
  <si>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</si>
  <si>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</si>
  <si>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</si>
  <si>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</si>
  <si>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</si>
  <si>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</si>
  <si>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</si>
  <si>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</si>
  <si>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</si>
  <si>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</si>
  <si>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</si>
  <si>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</si>
  <si>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</si>
  <si>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</si>
  <si>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</si>
  <si>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</si>
  <si>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</si>
  <si>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</si>
  <si>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</si>
  <si>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</si>
  <si>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</si>
  <si>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</si>
  <si>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</si>
  <si>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</si>
  <si>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</si>
  <si>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</si>
  <si>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</si>
  <si>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</si>
  <si>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</si>
  <si>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</si>
  <si>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</si>
  <si>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</si>
  <si>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</si>
  <si>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</si>
  <si>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</si>
  <si>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</si>
  <si>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</si>
  <si>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</si>
  <si>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</si>
  <si>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</si>
  <si>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</si>
  <si>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</si>
  <si>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</si>
  <si>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</si>
  <si>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</si>
  <si>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</si>
  <si>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</si>
  <si>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</si>
  <si>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</si>
  <si>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</si>
  <si>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</si>
  <si>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</si>
  <si>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</si>
  <si>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</si>
  <si>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</si>
  <si>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</si>
  <si>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</si>
  <si>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</si>
  <si>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</si>
  <si>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</si>
  <si>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</si>
  <si>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</si>
  <si>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</si>
  <si>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</si>
  <si>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</si>
  <si>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</si>
  <si>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</si>
  <si>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</si>
  <si>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</si>
  <si>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</si>
  <si>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</si>
  <si>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</si>
  <si>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</si>
  <si>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</si>
  <si>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</si>
  <si>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</si>
  <si>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</si>
  <si>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</si>
  <si>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</si>
  <si>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</si>
  <si>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</si>
  <si>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</si>
  <si>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</si>
  <si>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</si>
  <si>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</si>
  <si>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</si>
  <si>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</si>
  <si>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</si>
  <si>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</si>
  <si>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</si>
  <si>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</si>
  <si>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</si>
  <si>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</si>
  <si>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</si>
  <si>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</si>
  <si>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</si>
  <si>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</si>
  <si>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</si>
  <si>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</si>
  <si>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</si>
  <si>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</si>
  <si>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</si>
  <si>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</si>
  <si>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</si>
  <si>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</si>
  <si>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</si>
  <si>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</si>
  <si>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</si>
  <si>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</si>
  <si>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</si>
  <si>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</si>
  <si>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</si>
  <si>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</si>
  <si>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</si>
  <si>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</si>
  <si>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</si>
  <si>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</si>
  <si>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</si>
  <si>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</si>
  <si>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</si>
  <si>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</si>
  <si>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</si>
  <si>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</si>
  <si>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</si>
  <si>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</si>
  <si>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</si>
  <si>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</si>
  <si>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</si>
  <si>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</si>
  <si>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</si>
  <si>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</si>
  <si>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</si>
  <si>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</si>
  <si>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</si>
  <si>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</si>
  <si>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</si>
  <si>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</si>
  <si>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</si>
  <si>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</si>
  <si>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</si>
  <si>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</si>
  <si>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</si>
  <si>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</si>
  <si>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</si>
  <si>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</si>
  <si>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</si>
  <si>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</si>
  <si>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</si>
  <si>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</si>
  <si>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</si>
  <si>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</si>
  <si>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</si>
  <si>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</si>
  <si>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</si>
  <si>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</si>
  <si>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</si>
  <si>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</si>
  <si>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</si>
  <si>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</si>
  <si>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</si>
  <si>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</si>
  <si>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</si>
  <si>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</si>
  <si>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</si>
  <si>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</si>
  <si>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</si>
  <si>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</si>
  <si>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</si>
  <si>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</si>
  <si>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</si>
  <si>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</si>
  <si>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</si>
  <si>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</si>
  <si>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</si>
  <si>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</si>
  <si>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</si>
  <si>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</si>
  <si>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</si>
  <si>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</si>
  <si>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</si>
  <si>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</si>
  <si>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</si>
  <si>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</si>
  <si>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</si>
  <si>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</si>
  <si>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</si>
  <si>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</si>
  <si>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</si>
  <si>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</si>
  <si>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</si>
  <si>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</si>
  <si>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</si>
  <si>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</si>
  <si>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</si>
  <si>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</si>
  <si>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</si>
  <si>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</si>
  <si>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</si>
  <si>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</si>
  <si>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</si>
  <si>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</si>
  <si>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</si>
  <si>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</si>
  <si>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</si>
  <si>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</si>
  <si>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</si>
  <si>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</si>
  <si>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</si>
  <si>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</si>
  <si>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</si>
  <si>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</si>
  <si>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</si>
  <si>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</si>
  <si>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</si>
  <si>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</si>
  <si>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</si>
  <si>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</si>
  <si>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</si>
  <si>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</si>
  <si>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</si>
  <si>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</si>
  <si>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</si>
  <si>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</si>
  <si>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</si>
  <si>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</si>
  <si>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</si>
  <si>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</si>
  <si>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</si>
  <si>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</si>
  <si>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</si>
  <si>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</si>
  <si>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</si>
  <si>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</si>
  <si>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</si>
  <si>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</si>
  <si>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</si>
  <si>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</si>
  <si>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</si>
  <si>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</si>
  <si>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</si>
  <si>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</si>
  <si>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</si>
  <si>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</si>
  <si>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</si>
  <si>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</si>
  <si>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</si>
  <si>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</si>
  <si>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</si>
  <si>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</si>
  <si>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</si>
  <si>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</si>
  <si>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</si>
  <si>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</si>
  <si>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</si>
  <si>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</si>
  <si>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</si>
  <si>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</si>
  <si>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</si>
  <si>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</si>
  <si>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</si>
  <si>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</si>
  <si>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</si>
  <si>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</si>
  <si>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</si>
  <si>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</si>
  <si>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</si>
  <si>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</si>
  <si>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</si>
  <si>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</si>
  <si>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</si>
  <si>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</si>
  <si>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</si>
  <si>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</si>
  <si>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</si>
  <si>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</si>
  <si>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</si>
  <si>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</si>
  <si>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</si>
  <si>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</si>
  <si>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</si>
  <si>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</si>
  <si>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</si>
  <si>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</si>
  <si>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</si>
  <si>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</si>
  <si>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</si>
  <si>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</si>
  <si>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</si>
  <si>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</si>
  <si>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</si>
  <si>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</si>
  <si>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</si>
  <si>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</si>
  <si>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</si>
  <si>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</si>
  <si>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</si>
  <si>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</si>
  <si>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</si>
  <si>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</si>
  <si>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</si>
  <si>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</si>
  <si>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</si>
  <si>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</si>
  <si>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</si>
  <si>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</si>
  <si>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</si>
  <si>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</si>
  <si>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</si>
  <si>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</si>
  <si>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</si>
  <si>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</si>
  <si>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</si>
  <si>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</si>
  <si>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</si>
  <si>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</si>
  <si>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</si>
  <si>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</si>
  <si>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</si>
  <si>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</si>
  <si>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</si>
  <si>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</si>
  <si>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</si>
  <si>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</si>
  <si>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</si>
  <si>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</si>
  <si>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</si>
  <si>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</si>
  <si>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</si>
  <si>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</si>
  <si>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</si>
  <si>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</si>
  <si>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</si>
  <si>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</si>
  <si>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</si>
  <si>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</si>
  <si>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</si>
  <si>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</si>
  <si>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</si>
  <si>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</si>
  <si>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</si>
  <si>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</si>
  <si>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</si>
  <si>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</si>
  <si>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</si>
  <si>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</si>
  <si>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</si>
  <si>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</si>
  <si>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</si>
  <si>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</si>
  <si>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</si>
  <si>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</si>
  <si>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</si>
  <si>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</si>
  <si>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</si>
  <si>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</si>
  <si>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</si>
  <si>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</si>
  <si>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</si>
  <si>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</si>
  <si>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</si>
  <si>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</si>
  <si>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</si>
  <si>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</si>
  <si>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</si>
  <si>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</si>
  <si>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</si>
  <si>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</si>
  <si>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</si>
  <si>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</si>
  <si>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</si>
  <si>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</si>
  <si>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</si>
  <si>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</si>
  <si>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</si>
  <si>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</si>
  <si>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</si>
  <si>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</si>
  <si>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</si>
  <si>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</si>
  <si>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</si>
  <si>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</si>
  <si>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</si>
  <si>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</si>
  <si>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</si>
  <si>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</si>
  <si>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</si>
  <si>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</si>
  <si>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</si>
  <si>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</si>
  <si>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</si>
  <si>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</si>
  <si>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</si>
  <si>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</si>
  <si>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</si>
  <si>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</si>
  <si>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</si>
  <si>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</si>
  <si>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</si>
  <si>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</si>
  <si>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</si>
  <si>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</si>
  <si>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</si>
  <si>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</si>
  <si>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</si>
  <si>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</si>
  <si>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</si>
  <si>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</si>
  <si>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</si>
  <si>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</si>
  <si>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</si>
  <si>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</si>
  <si>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</si>
  <si>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</si>
  <si>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</si>
  <si>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</si>
  <si>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</si>
  <si>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</si>
  <si>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</si>
  <si>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</si>
  <si>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</si>
  <si>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</si>
  <si>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</si>
  <si>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</si>
  <si>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</si>
  <si>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</si>
  <si>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</si>
  <si>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</si>
  <si>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</si>
  <si>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</si>
  <si>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</si>
  <si>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</si>
  <si>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</si>
  <si>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</si>
  <si>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</si>
  <si>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</si>
  <si>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</si>
  <si>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</si>
  <si>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</si>
  <si>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</si>
  <si>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</si>
  <si>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</si>
  <si>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</si>
  <si>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</si>
  <si>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</si>
  <si>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</si>
  <si>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</si>
  <si>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</si>
  <si>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</si>
  <si>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</si>
  <si>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</si>
  <si>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</si>
  <si>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</si>
  <si>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</si>
  <si>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</si>
  <si>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</si>
  <si>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</si>
  <si>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</si>
  <si>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</si>
  <si>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</si>
  <si>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</si>
  <si>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</si>
  <si>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</si>
  <si>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</si>
  <si>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</si>
  <si>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</si>
  <si>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</si>
  <si>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</si>
  <si>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</si>
  <si>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</si>
  <si>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</si>
  <si>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</si>
  <si>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</si>
  <si>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</si>
  <si>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</si>
  <si>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</si>
  <si>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</si>
  <si>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</si>
  <si>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</si>
  <si>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</si>
  <si>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</si>
  <si>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</si>
  <si>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</si>
  <si>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</si>
  <si>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</si>
  <si>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</si>
  <si>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</si>
  <si>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</si>
  <si>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</si>
  <si>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</si>
  <si>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</si>
  <si>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</si>
  <si>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</si>
  <si>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</si>
  <si>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</si>
  <si>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</si>
  <si>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</si>
  <si>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</si>
  <si>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</si>
  <si>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</si>
  <si>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</si>
  <si>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</si>
  <si>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</si>
  <si>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</si>
  <si>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</si>
  <si>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</si>
  <si>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</si>
  <si>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</si>
  <si>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</si>
  <si>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</si>
  <si>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</si>
  <si>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</si>
  <si>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</si>
  <si>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</si>
  <si>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</si>
  <si>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</si>
  <si>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</si>
  <si>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</si>
  <si>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</si>
  <si>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</si>
  <si>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</si>
  <si>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</si>
  <si>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</si>
  <si>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</si>
  <si>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</si>
  <si>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</si>
  <si>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</si>
  <si>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</si>
  <si>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</si>
  <si>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</si>
  <si>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</si>
  <si>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</si>
  <si>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</si>
  <si>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</si>
  <si>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</si>
  <si>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</si>
  <si>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</si>
  <si>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</si>
  <si>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</si>
  <si>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</si>
  <si>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</si>
  <si>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</si>
  <si>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</si>
  <si>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</si>
  <si>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</si>
  <si>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</si>
  <si>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</si>
  <si>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</si>
  <si>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</si>
  <si>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</si>
  <si>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</si>
  <si>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</si>
  <si>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</si>
  <si>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</si>
  <si>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</si>
  <si>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</si>
  <si>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</si>
  <si>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</si>
  <si>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</si>
  <si>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</si>
  <si>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</si>
  <si>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</si>
  <si>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</si>
  <si>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</si>
  <si>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</si>
  <si>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</si>
  <si>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</si>
  <si>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</si>
  <si>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</si>
  <si>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</si>
  <si>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</si>
  <si>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</si>
  <si>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</si>
  <si>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</si>
  <si>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</si>
  <si>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</si>
  <si>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</si>
  <si>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</si>
  <si>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</si>
  <si>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</si>
  <si>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</si>
  <si>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</si>
  <si>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</si>
  <si>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</si>
  <si>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</si>
  <si>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</si>
  <si>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</si>
  <si>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</si>
  <si>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</si>
  <si>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</si>
  <si>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</si>
  <si>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</si>
  <si>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</si>
  <si>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</si>
  <si>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</si>
  <si>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</si>
  <si>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</si>
  <si>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</si>
  <si>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</si>
  <si>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</si>
  <si>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</si>
  <si>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</si>
  <si>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</si>
  <si>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</si>
  <si>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</si>
  <si>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</si>
  <si>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</si>
  <si>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</si>
  <si>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</si>
  <si>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</si>
  <si>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</si>
  <si>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</si>
  <si>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</si>
  <si>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</si>
  <si>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</si>
  <si>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</si>
  <si>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</si>
  <si>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</si>
  <si>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</si>
  <si>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</si>
  <si>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</si>
  <si>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</si>
  <si>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</si>
  <si>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</si>
  <si>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</si>
  <si>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</si>
  <si>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</si>
  <si>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</si>
  <si>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</si>
  <si>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</si>
  <si>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</si>
  <si>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</si>
  <si>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</si>
  <si>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</si>
  <si>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</si>
  <si>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</si>
  <si>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</si>
  <si>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</si>
  <si>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</si>
  <si>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</si>
  <si>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</si>
  <si>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</si>
  <si>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</si>
  <si>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</si>
  <si>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</si>
  <si>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</si>
  <si>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</si>
  <si>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</si>
  <si>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</si>
  <si>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</si>
  <si>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</si>
  <si>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</si>
  <si>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</si>
  <si>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</si>
  <si>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</si>
  <si>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</si>
  <si>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</si>
  <si>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</si>
  <si>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</si>
  <si>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</si>
  <si>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</si>
  <si>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</si>
  <si>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</si>
  <si>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</si>
  <si>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</si>
  <si>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</si>
  <si>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</si>
  <si>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</si>
  <si>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</si>
  <si>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</si>
  <si>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</si>
  <si>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</si>
  <si>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</si>
  <si>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</si>
  <si>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</si>
  <si>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</si>
  <si>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</si>
  <si>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</si>
  <si>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</si>
  <si>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</si>
  <si>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</si>
  <si>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</si>
  <si>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</si>
  <si>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</si>
  <si>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</si>
  <si>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</si>
  <si>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</si>
  <si>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</si>
  <si>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</si>
  <si>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</si>
  <si>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</si>
  <si>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</si>
  <si>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</si>
  <si>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</si>
  <si>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</si>
  <si>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</si>
  <si>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</si>
  <si>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</si>
  <si>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</si>
  <si>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</si>
  <si>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</si>
  <si>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</si>
  <si>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</si>
  <si>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</si>
  <si>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</si>
  <si>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</si>
  <si>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</si>
  <si>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</si>
  <si>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</si>
  <si>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</si>
  <si>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</si>
  <si>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</si>
  <si>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</si>
  <si>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</si>
  <si>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</si>
  <si>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</si>
  <si>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</si>
  <si>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</si>
  <si>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</si>
  <si>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</si>
  <si>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</si>
  <si>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</si>
  <si>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</si>
  <si>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</si>
  <si>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</si>
  <si>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</si>
  <si>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</si>
  <si>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</si>
  <si>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</si>
  <si>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</si>
  <si>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</si>
  <si>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</si>
  <si>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</si>
  <si>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</si>
  <si>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</si>
  <si>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</si>
  <si>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</si>
  <si>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</si>
  <si>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</si>
  <si>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</si>
  <si>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</si>
  <si>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</si>
  <si>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</si>
  <si>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</si>
  <si>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</si>
  <si>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</si>
  <si>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</si>
  <si>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</si>
  <si>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</si>
  <si>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</si>
  <si>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</si>
  <si>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</si>
  <si>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</si>
  <si>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</si>
  <si>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</si>
  <si>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</si>
  <si>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</si>
  <si>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</si>
  <si>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</si>
  <si>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</si>
  <si>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</si>
  <si>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</si>
  <si>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</si>
  <si>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</si>
  <si>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</si>
  <si>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</si>
  <si>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</si>
  <si>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</si>
  <si>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</si>
  <si>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</si>
  <si>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</si>
  <si>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</si>
  <si>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</si>
  <si>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</si>
  <si>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</si>
  <si>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</si>
  <si>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</si>
  <si>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</si>
  <si>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</si>
  <si>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</si>
  <si>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</si>
  <si>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</si>
  <si>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</si>
  <si>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</si>
  <si>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</si>
  <si>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</si>
  <si>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</si>
  <si>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</si>
  <si>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</si>
  <si>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</si>
  <si>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</si>
  <si>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</si>
  <si>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</si>
  <si>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</si>
  <si>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</si>
  <si>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</si>
  <si>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</si>
  <si>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</si>
  <si>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</si>
  <si>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</si>
  <si>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</si>
  <si>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</si>
  <si>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</si>
  <si>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</si>
  <si>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</si>
  <si>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</si>
  <si>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</si>
  <si>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</si>
  <si>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</si>
  <si>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</si>
  <si>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</si>
  <si>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</si>
  <si>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</si>
  <si>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</si>
  <si>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</si>
  <si>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</si>
  <si>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</si>
  <si>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</si>
  <si>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</si>
  <si>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</si>
  <si>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</si>
  <si>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</si>
  <si>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</si>
  <si>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</si>
  <si>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</si>
  <si>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</si>
  <si>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</si>
  <si>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</si>
  <si>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</si>
  <si>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</si>
  <si>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</si>
  <si>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</si>
  <si>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</si>
  <si>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</si>
  <si>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</si>
  <si>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</si>
  <si>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</si>
  <si>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</si>
  <si>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</si>
  <si>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</si>
  <si>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</si>
  <si>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</si>
  <si>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</si>
  <si>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</si>
  <si>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</si>
  <si>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</si>
  <si>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</si>
  <si>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</si>
  <si>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</si>
  <si>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</si>
  <si>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</si>
  <si>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</si>
  <si>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</si>
  <si>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</si>
  <si>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</si>
  <si>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</si>
  <si>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</si>
  <si>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</si>
  <si>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</si>
  <si>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</si>
  <si>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</si>
  <si>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</si>
  <si>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</si>
  <si>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</si>
  <si>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</si>
  <si>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</si>
  <si>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</si>
  <si>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</si>
  <si>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</si>
  <si>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</si>
  <si>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</si>
  <si>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</si>
  <si>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</si>
  <si>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</si>
  <si>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</si>
  <si>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</si>
  <si>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</si>
  <si>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</si>
  <si>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</si>
  <si>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</si>
  <si>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</si>
  <si>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</si>
  <si>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</si>
  <si>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</si>
  <si>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</si>
  <si>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</si>
  <si>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</si>
  <si>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</si>
  <si>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</si>
  <si>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</si>
  <si>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</si>
  <si>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</si>
  <si>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</si>
  <si>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</si>
  <si>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</si>
  <si>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</si>
  <si>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</si>
  <si>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</si>
  <si>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</si>
  <si>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</si>
  <si>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</si>
  <si>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</si>
  <si>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</si>
  <si>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</si>
  <si>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</si>
  <si>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</si>
  <si>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</si>
  <si>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</si>
  <si>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</si>
  <si>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</si>
  <si>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</si>
  <si>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</si>
  <si>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</si>
  <si>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</si>
  <si>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</si>
  <si>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</si>
  <si>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</si>
  <si>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</si>
  <si>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</si>
  <si>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</si>
  <si>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</si>
  <si>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</si>
  <si>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</si>
  <si>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</si>
  <si>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</si>
  <si>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</si>
  <si>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</si>
  <si>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</si>
  <si>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</si>
  <si>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</si>
  <si>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</si>
  <si>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</si>
  <si>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</si>
  <si>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</si>
  <si>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</si>
  <si>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</si>
  <si>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</si>
  <si>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</si>
  <si>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</si>
  <si>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</si>
  <si>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</si>
  <si>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</si>
  <si>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</si>
  <si>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</si>
  <si>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</si>
  <si>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</si>
  <si>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</si>
  <si>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</si>
  <si>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</si>
  <si>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</si>
  <si>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</si>
  <si>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</si>
  <si>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</si>
  <si>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</si>
  <si>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</si>
  <si>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</si>
  <si>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</si>
  <si>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</si>
  <si>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</si>
  <si>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</si>
  <si>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</si>
  <si>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</si>
  <si>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</si>
  <si>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</si>
  <si>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</si>
  <si>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</si>
  <si>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</si>
  <si>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</si>
  <si>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</si>
  <si>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</si>
  <si>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</si>
  <si>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</si>
  <si>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</si>
  <si>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</si>
  <si>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</si>
  <si>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</si>
  <si>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</si>
  <si>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</si>
  <si>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</si>
  <si>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</si>
  <si>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</si>
  <si>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</si>
  <si>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</si>
  <si>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</si>
  <si>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</si>
  <si>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</si>
  <si>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</si>
  <si>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</si>
  <si>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</si>
  <si>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</si>
  <si>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</si>
  <si>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</si>
  <si>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</si>
  <si>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</si>
  <si>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</si>
  <si>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</si>
  <si>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</si>
  <si>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</si>
  <si>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</si>
  <si>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</si>
  <si>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</si>
  <si>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</si>
  <si>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</si>
  <si>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</si>
  <si>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</si>
  <si>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</si>
  <si>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</si>
  <si>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</si>
  <si>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</si>
  <si>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</si>
  <si>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</si>
  <si>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</si>
  <si>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</si>
  <si>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</si>
  <si>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</si>
  <si>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</si>
  <si>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</si>
  <si>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</si>
  <si>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</si>
  <si>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</si>
  <si>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</si>
  <si>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</si>
  <si>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</si>
  <si>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</si>
  <si>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</si>
  <si>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</si>
  <si>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</si>
  <si>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</si>
  <si>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</si>
  <si>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</si>
  <si>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</si>
  <si>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</si>
  <si>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</si>
  <si>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</si>
  <si>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</si>
  <si>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</si>
  <si>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</si>
  <si>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</si>
  <si>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</si>
  <si>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</si>
  <si>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</si>
  <si>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</si>
  <si>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</si>
  <si>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</si>
  <si>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</si>
  <si>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</si>
  <si>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</si>
  <si>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</si>
  <si>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</si>
  <si>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</si>
  <si>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</si>
  <si>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</si>
  <si>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</si>
  <si>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</si>
  <si>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</si>
  <si>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</si>
  <si>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</si>
  <si>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</si>
  <si>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</si>
  <si>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</si>
  <si>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</si>
  <si>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</si>
  <si>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</si>
  <si>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</si>
  <si>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</si>
  <si>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</si>
  <si>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</si>
  <si>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</si>
  <si>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</si>
  <si>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</si>
  <si>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</si>
  <si>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</si>
  <si>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</si>
  <si>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</si>
  <si>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</si>
  <si>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</si>
  <si>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</si>
  <si>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</si>
  <si>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</si>
  <si>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</si>
  <si>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</si>
  <si>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</si>
  <si>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</si>
  <si>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</si>
  <si>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</si>
  <si>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</si>
  <si>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</si>
  <si>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</si>
  <si>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</si>
  <si>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</si>
  <si>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</si>
  <si>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</si>
  <si>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</si>
  <si>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</si>
  <si>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</si>
  <si>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</si>
  <si>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</si>
  <si>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</si>
  <si>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</si>
  <si>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</si>
  <si>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</si>
  <si>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</si>
  <si>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</si>
  <si>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</si>
  <si>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</si>
  <si>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</si>
  <si>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</si>
  <si>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</si>
  <si>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</si>
  <si>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</si>
  <si>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</si>
  <si>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</si>
  <si>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</si>
  <si>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</si>
  <si>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</si>
  <si>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</si>
  <si>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</si>
  <si>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</si>
  <si>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</si>
  <si>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</si>
  <si>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</si>
  <si>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</si>
  <si>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</si>
  <si>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</si>
  <si>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</si>
  <si>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</si>
  <si>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</si>
  <si>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</si>
  <si>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</si>
  <si>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</si>
  <si>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</si>
  <si>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</si>
  <si>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</si>
  <si>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</si>
  <si>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</si>
  <si>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</si>
  <si>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</si>
  <si>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</si>
  <si>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</si>
  <si>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</si>
  <si>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</si>
  <si>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</si>
  <si>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</si>
  <si>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</si>
  <si>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</si>
  <si>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</si>
  <si>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</si>
  <si>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</si>
  <si>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</si>
  <si>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</si>
  <si>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</si>
  <si>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</si>
  <si>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</si>
  <si>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</si>
  <si>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</si>
  <si>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</si>
  <si>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</si>
  <si>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</si>
  <si>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</si>
  <si>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</si>
  <si>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</si>
  <si>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</si>
  <si>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</si>
  <si>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</si>
  <si>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</si>
  <si>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</si>
  <si>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</si>
  <si>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</si>
  <si>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</si>
  <si>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</si>
  <si>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</si>
  <si>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</si>
  <si>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</si>
  <si>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</si>
  <si>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</si>
  <si>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</si>
  <si>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</si>
  <si>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</si>
  <si>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</si>
  <si>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</si>
  <si>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</si>
  <si>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</si>
  <si>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</si>
  <si>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</si>
  <si>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</si>
  <si>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</si>
  <si>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</si>
  <si>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</si>
  <si>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</si>
  <si>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</si>
  <si>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</si>
  <si>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</si>
  <si>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</si>
  <si>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</si>
  <si>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</si>
  <si>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</si>
  <si>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</si>
  <si>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</si>
  <si>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</si>
  <si>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</si>
  <si>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</si>
  <si>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</si>
  <si>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</si>
  <si>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</si>
  <si>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</si>
  <si>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</si>
  <si>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</si>
  <si>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</si>
  <si>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</si>
  <si>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</si>
  <si>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</si>
  <si>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</si>
  <si>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</si>
  <si>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</si>
  <si>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</si>
  <si>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</si>
  <si>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</si>
  <si>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</si>
  <si>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</si>
  <si>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</si>
  <si>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</si>
  <si>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</si>
  <si>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</si>
  <si>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</si>
  <si>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</si>
  <si>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</si>
  <si>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</si>
  <si>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</si>
  <si>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</si>
  <si>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</si>
  <si>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</si>
  <si>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</si>
  <si>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</si>
  <si>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</si>
  <si>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</si>
  <si>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</si>
  <si>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</si>
  <si>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</si>
  <si>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</si>
  <si>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</si>
  <si>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</si>
  <si>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</si>
  <si>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</si>
  <si>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</si>
  <si>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</si>
  <si>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</si>
  <si>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</si>
  <si>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</si>
  <si>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</si>
  <si>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</si>
  <si>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</si>
  <si>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</si>
  <si>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</si>
  <si>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</si>
  <si>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</si>
  <si>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</si>
  <si>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</si>
  <si>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</si>
  <si>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</si>
  <si>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</si>
  <si>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</si>
  <si>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</si>
  <si>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</si>
  <si>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</si>
  <si>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</si>
  <si>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</si>
  <si>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</si>
  <si>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</si>
  <si>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</si>
  <si>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</si>
  <si>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</si>
  <si>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</si>
  <si>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</si>
  <si>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</si>
  <si>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</si>
  <si>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</si>
  <si>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</si>
  <si>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</si>
  <si>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</si>
  <si>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</si>
  <si>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</si>
  <si>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</si>
  <si>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</si>
  <si>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</si>
  <si>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</si>
  <si>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</si>
  <si>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</si>
  <si>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</si>
  <si>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</si>
  <si>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</si>
  <si>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</si>
  <si>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</si>
  <si>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</si>
  <si>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</si>
  <si>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</si>
  <si>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</si>
  <si>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</si>
  <si>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</si>
  <si>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</si>
  <si>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</si>
  <si>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</si>
  <si>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</si>
  <si>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</si>
  <si>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</si>
  <si>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</si>
  <si>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</si>
  <si>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</si>
  <si>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</si>
  <si>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</si>
  <si>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</si>
  <si>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</si>
  <si>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</si>
  <si>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</si>
  <si>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</si>
  <si>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</si>
  <si>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</si>
  <si>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</si>
  <si>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</si>
  <si>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</si>
  <si>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</si>
  <si>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</si>
  <si>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</si>
  <si>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</si>
  <si>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</si>
  <si>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</si>
  <si>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</si>
  <si>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</si>
  <si>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</si>
  <si>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</si>
  <si>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</si>
  <si>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</si>
  <si>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</si>
  <si>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</si>
  <si>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</si>
  <si>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</si>
  <si>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</si>
  <si>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</si>
  <si>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</si>
  <si>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</si>
  <si>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</si>
  <si>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</si>
  <si>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</si>
  <si>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</si>
  <si>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</si>
  <si>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</si>
  <si>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</si>
  <si>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</si>
  <si>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</si>
  <si>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</si>
  <si>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</si>
  <si>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</si>
  <si>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</si>
  <si>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</si>
  <si>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</si>
  <si>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</si>
  <si>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</si>
  <si>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</si>
  <si>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</si>
  <si>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</si>
  <si>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</si>
  <si>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</si>
  <si>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</si>
  <si>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</si>
  <si>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</si>
  <si>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</si>
  <si>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</si>
  <si>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</si>
  <si>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</si>
  <si>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</si>
  <si>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</si>
  <si>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</si>
  <si>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</si>
  <si>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</si>
  <si>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</si>
  <si>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</si>
  <si>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</si>
  <si>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</si>
  <si>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</si>
  <si>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</si>
  <si>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</si>
  <si>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</si>
  <si>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</si>
  <si>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</si>
  <si>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</si>
  <si>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</si>
  <si>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</si>
  <si>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</si>
  <si>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</si>
  <si>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</si>
  <si>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</si>
  <si>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</si>
  <si>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</si>
  <si>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</si>
  <si>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</si>
  <si>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</si>
  <si>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</si>
  <si>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</si>
  <si>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</si>
  <si>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</si>
  <si>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</si>
  <si>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</si>
  <si>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</si>
  <si>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</si>
  <si>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</si>
  <si>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</si>
  <si>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</si>
  <si>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</si>
  <si>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</si>
  <si>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</si>
  <si>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</si>
  <si>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</si>
  <si>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</si>
  <si>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</si>
  <si>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</si>
  <si>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</si>
  <si>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</si>
  <si>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</si>
  <si>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</si>
  <si>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</si>
  <si>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</si>
  <si>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</si>
  <si>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</si>
  <si>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</si>
  <si>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</si>
  <si>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</si>
  <si>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</si>
  <si>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</si>
  <si>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</si>
  <si>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</si>
  <si>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</si>
  <si>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</si>
  <si>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</si>
  <si>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</si>
  <si>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</si>
  <si>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</si>
  <si>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</si>
  <si>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</si>
  <si>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</si>
  <si>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</si>
  <si>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</si>
  <si>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</si>
  <si>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</si>
  <si>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</si>
  <si>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</si>
  <si>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</si>
  <si>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</si>
  <si>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</si>
  <si>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</si>
  <si>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</si>
  <si>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</si>
  <si>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</si>
  <si>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</si>
  <si>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</si>
  <si>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</si>
  <si>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</si>
  <si>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</si>
  <si>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</si>
  <si>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</si>
  <si>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</si>
  <si>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</si>
  <si>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</si>
  <si>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</si>
  <si>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</si>
  <si>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</si>
  <si>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</si>
  <si>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</si>
  <si>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</si>
  <si>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</si>
  <si>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</si>
  <si>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</si>
  <si>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</si>
  <si>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</si>
  <si>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</si>
  <si>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</si>
  <si>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</si>
  <si>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</si>
  <si>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</si>
  <si>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</si>
  <si>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</si>
  <si>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</si>
  <si>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</si>
  <si>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</si>
  <si>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</si>
  <si>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</si>
  <si>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</si>
  <si>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</si>
  <si>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</si>
  <si>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</si>
  <si>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</si>
  <si>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</si>
  <si>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</si>
  <si>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</si>
  <si>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</si>
  <si>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</si>
  <si>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</si>
  <si>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</si>
  <si>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</si>
  <si>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</si>
  <si>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</si>
  <si>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</si>
  <si>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</si>
  <si>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</si>
  <si>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</si>
  <si>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</si>
  <si>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</si>
  <si>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</si>
  <si>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</si>
  <si>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</si>
  <si>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</si>
  <si>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</si>
  <si>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</si>
  <si>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</si>
  <si>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</si>
  <si>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</si>
  <si>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</si>
  <si>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</si>
  <si>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</si>
  <si>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</si>
  <si>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</si>
  <si>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</si>
  <si>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</si>
  <si>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</si>
  <si>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</si>
  <si>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</si>
  <si>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</si>
  <si>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</si>
  <si>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</si>
  <si>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</si>
  <si>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</si>
  <si>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</si>
  <si>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</si>
  <si>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</si>
  <si>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</si>
  <si>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</si>
  <si>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</si>
  <si>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</si>
  <si>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</si>
  <si>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</si>
  <si>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</si>
  <si>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</si>
  <si>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</si>
  <si>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</si>
  <si>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</si>
  <si>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</si>
  <si>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</si>
  <si>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</si>
  <si>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</si>
  <si>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</si>
  <si>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</si>
  <si>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</si>
  <si>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</si>
  <si>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</si>
  <si>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</si>
  <si>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</si>
  <si>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</si>
  <si>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</si>
  <si>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</si>
  <si>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</si>
  <si>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</si>
  <si>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</si>
  <si>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</si>
  <si>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</si>
  <si>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</si>
  <si>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</si>
  <si>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</si>
  <si>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</si>
  <si>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</si>
  <si>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</si>
  <si>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</si>
  <si>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</si>
  <si>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</si>
  <si>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</si>
  <si>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</si>
  <si>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</si>
  <si>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</si>
  <si>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</si>
  <si>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</si>
  <si>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</si>
  <si>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</si>
  <si>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</si>
  <si>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</si>
  <si>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</si>
  <si>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</si>
  <si>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</si>
  <si>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</si>
  <si>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</si>
  <si>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</si>
  <si>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</si>
  <si>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</si>
  <si>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</si>
  <si>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</si>
  <si>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</si>
  <si>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</si>
  <si>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</si>
  <si>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</si>
  <si>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</si>
  <si>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</si>
  <si>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</si>
  <si>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</si>
  <si>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</si>
  <si>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</si>
  <si>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</si>
  <si>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</si>
  <si>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</si>
  <si>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</si>
  <si>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</si>
  <si>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</si>
  <si>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</si>
  <si>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</si>
  <si>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</si>
  <si>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</si>
  <si>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</si>
  <si>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</si>
  <si>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</si>
  <si>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</si>
  <si>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</si>
  <si>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</si>
  <si>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</si>
  <si>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</si>
  <si>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</si>
  <si>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</si>
  <si>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</si>
  <si>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</si>
  <si>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</si>
  <si>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</si>
  <si>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</si>
  <si>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</si>
  <si>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</si>
  <si>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</si>
  <si>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</si>
  <si>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</si>
  <si>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</si>
  <si>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</si>
  <si>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</si>
  <si>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</si>
  <si>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</si>
  <si>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</si>
  <si>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</si>
  <si>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</si>
  <si>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</si>
  <si>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</si>
  <si>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</si>
  <si>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</si>
  <si>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</si>
  <si>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</si>
  <si>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</si>
  <si>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</si>
  <si>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</si>
  <si>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</si>
  <si>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</si>
  <si>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</si>
  <si>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</si>
  <si>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</si>
  <si>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</si>
  <si>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</si>
  <si>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</si>
  <si>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</si>
  <si>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</si>
  <si>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</si>
  <si>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</si>
  <si>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</si>
  <si>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</si>
  <si>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</si>
  <si>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</si>
  <si>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</si>
  <si>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</si>
  <si>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</si>
  <si>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</si>
  <si>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</si>
  <si>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</si>
  <si>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</si>
  <si>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</si>
  <si>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</si>
  <si>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</si>
  <si>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</si>
  <si>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</si>
  <si>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</si>
  <si>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</si>
  <si>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</si>
  <si>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</si>
  <si>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</si>
  <si>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</si>
  <si>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</si>
  <si>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</si>
  <si>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</si>
  <si>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</si>
  <si>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</si>
  <si>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</si>
  <si>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</si>
  <si>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</si>
  <si>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</si>
  <si>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</si>
  <si>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</si>
  <si>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</si>
  <si>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</si>
  <si>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</si>
  <si>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</si>
  <si>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</si>
  <si>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</si>
  <si>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</si>
  <si>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</si>
  <si>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</si>
  <si>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</si>
  <si>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</si>
  <si>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</si>
  <si>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</si>
  <si>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</si>
  <si>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</si>
  <si>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</si>
  <si>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</si>
  <si>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</si>
  <si>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</si>
  <si>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</si>
  <si>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</si>
  <si>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</si>
  <si>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</si>
  <si>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</si>
  <si>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</si>
  <si>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</si>
  <si>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</si>
  <si>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</si>
  <si>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</si>
  <si>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</si>
  <si>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</si>
  <si>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</si>
  <si>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</si>
  <si>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</si>
  <si>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</si>
  <si>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</si>
  <si>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</si>
  <si>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</si>
  <si>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</si>
  <si>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</si>
  <si>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</si>
  <si>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</si>
  <si>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</si>
  <si>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</si>
  <si>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</si>
  <si>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</si>
  <si>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</si>
  <si>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</si>
  <si>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</si>
  <si>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</si>
  <si>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</si>
  <si>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</si>
  <si>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</si>
  <si>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</si>
  <si>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</si>
  <si>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</si>
  <si>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</si>
  <si>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</si>
  <si>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</si>
  <si>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</si>
  <si>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</si>
  <si>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</si>
  <si>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</si>
  <si>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</si>
  <si>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</si>
  <si>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</si>
  <si>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</si>
  <si>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</si>
  <si>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</si>
  <si>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</si>
  <si>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</si>
  <si>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</si>
  <si>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</si>
  <si>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</si>
  <si>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</si>
  <si>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</si>
  <si>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</si>
  <si>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</si>
  <si>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</si>
  <si>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</si>
  <si>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</si>
  <si>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</si>
  <si>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</si>
  <si>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</si>
  <si>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</si>
  <si>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</si>
  <si>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</si>
  <si>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</si>
  <si>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</si>
  <si>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</si>
  <si>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</si>
  <si>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</si>
  <si>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</si>
  <si>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</si>
  <si>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</si>
  <si>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</si>
  <si>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</si>
  <si>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</si>
  <si>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</si>
  <si>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</si>
  <si>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</si>
  <si>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</si>
  <si>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</si>
  <si>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</si>
  <si>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</si>
  <si>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</si>
  <si>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</si>
  <si>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</si>
  <si>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</si>
  <si>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</si>
  <si>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</si>
  <si>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</si>
  <si>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</si>
  <si>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</si>
  <si>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</si>
  <si>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</si>
  <si>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</si>
  <si>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</si>
  <si>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</si>
  <si>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</si>
  <si>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</si>
  <si>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</si>
  <si>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</si>
  <si>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</si>
  <si>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</si>
  <si>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</si>
  <si>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</si>
  <si>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</si>
  <si>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</si>
  <si>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</si>
  <si>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</si>
  <si>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</si>
  <si>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</si>
  <si>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</si>
  <si>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</si>
  <si>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</si>
  <si>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</si>
  <si>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</si>
  <si>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</si>
  <si>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</si>
  <si>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</si>
  <si>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</si>
  <si>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</si>
  <si>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</si>
  <si>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</si>
  <si>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</si>
  <si>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</si>
  <si>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</si>
  <si>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</si>
  <si>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</si>
  <si>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</si>
  <si>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</si>
  <si>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</si>
  <si>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</si>
  <si>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</si>
  <si>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</si>
  <si>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</si>
  <si>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</si>
  <si>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</si>
  <si>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</si>
  <si>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</si>
  <si>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</si>
  <si>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</si>
  <si>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</si>
  <si>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</si>
  <si>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</si>
  <si>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</si>
  <si>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</si>
  <si>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</si>
  <si>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</si>
  <si>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</si>
  <si>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</si>
  <si>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</si>
  <si>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</si>
  <si>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</si>
  <si>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</si>
  <si>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</si>
  <si>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</si>
  <si>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</si>
  <si>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</si>
  <si>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</si>
  <si>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</si>
  <si>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</si>
  <si>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</si>
  <si>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</si>
  <si>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</si>
  <si>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</si>
  <si>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</si>
  <si>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</si>
  <si>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</si>
  <si>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</si>
  <si>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</si>
  <si>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</si>
  <si>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</si>
  <si>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</si>
  <si>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</si>
  <si>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</si>
  <si>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</si>
  <si>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</si>
  <si>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</si>
  <si>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</si>
  <si>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</si>
  <si>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</si>
  <si>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</si>
  <si>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</si>
  <si>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</si>
  <si>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</si>
  <si>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</si>
  <si>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</si>
  <si>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</si>
  <si>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</si>
  <si>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</si>
  <si>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</si>
  <si>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</si>
  <si>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</si>
  <si>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</si>
  <si>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</si>
  <si>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</si>
  <si>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</si>
  <si>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</si>
  <si>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</si>
  <si>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</si>
  <si>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</si>
  <si>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</si>
  <si>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</si>
  <si>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</si>
  <si>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</si>
  <si>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</si>
  <si>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</si>
  <si>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</si>
  <si>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</si>
  <si>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</si>
  <si>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</si>
  <si>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</si>
  <si>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</si>
  <si>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</si>
  <si>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</si>
  <si>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</si>
  <si>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</si>
  <si>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</si>
  <si>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</si>
  <si>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</si>
  <si>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</si>
  <si>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</si>
  <si>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</si>
  <si>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</si>
  <si>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</si>
  <si>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</si>
  <si>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</si>
  <si>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</si>
  <si>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</si>
  <si>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</si>
  <si>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</si>
  <si>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</si>
  <si>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</si>
  <si>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</si>
  <si>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</si>
  <si>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</si>
  <si>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</si>
  <si>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</si>
  <si>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</si>
  <si>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</si>
  <si>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</si>
  <si>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</si>
  <si>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</si>
  <si>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</si>
  <si>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</si>
  <si>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</si>
  <si>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</si>
  <si>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</si>
  <si>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</si>
  <si>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</si>
  <si>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</si>
  <si>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</si>
  <si>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</si>
  <si>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</si>
  <si>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</si>
  <si>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</si>
  <si>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</si>
  <si>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</si>
  <si>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</si>
  <si>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</si>
  <si>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</si>
  <si>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</si>
  <si>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</si>
  <si>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</si>
  <si>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</si>
  <si>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</si>
  <si>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</si>
  <si>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</si>
  <si>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</si>
  <si>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</si>
  <si>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</si>
  <si>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</si>
  <si>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</si>
  <si>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</si>
  <si>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</si>
  <si>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</si>
  <si>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</si>
  <si>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</si>
  <si>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</si>
  <si>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</si>
  <si>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</si>
  <si>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</si>
  <si>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</si>
  <si>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</si>
  <si>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</si>
  <si>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</si>
  <si>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</si>
  <si>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</si>
  <si>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</si>
  <si>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</si>
  <si>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</si>
  <si>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</si>
  <si>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</si>
  <si>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</si>
  <si>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</si>
  <si>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</si>
  <si>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</si>
  <si>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</si>
  <si>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</si>
  <si>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</si>
  <si>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</si>
  <si>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</si>
  <si>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</si>
  <si>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</si>
  <si>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</si>
  <si>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</si>
  <si>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</si>
  <si>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</si>
  <si>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</si>
  <si>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</si>
  <si>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</si>
  <si>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</si>
  <si>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</si>
  <si>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</si>
  <si>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</si>
  <si>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</si>
  <si>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</si>
  <si>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</si>
  <si>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</si>
  <si>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</si>
  <si>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</si>
  <si>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</si>
  <si>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</si>
  <si>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</si>
  <si>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</si>
  <si>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</si>
  <si>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</si>
  <si>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</si>
  <si>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</si>
  <si>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</si>
  <si>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</si>
  <si>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</si>
  <si>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</si>
  <si>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</si>
  <si>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</si>
  <si>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</si>
  <si>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</si>
  <si>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</si>
  <si>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</si>
  <si>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</si>
  <si>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</si>
  <si>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</si>
  <si>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</si>
  <si>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</si>
  <si>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</si>
  <si>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</si>
  <si>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</si>
  <si>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</si>
  <si>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</si>
  <si>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</si>
  <si>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</si>
  <si>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</si>
  <si>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</si>
  <si>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</si>
  <si>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</si>
  <si>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</si>
  <si>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</si>
  <si>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</si>
  <si>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</si>
  <si>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</si>
  <si>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</si>
  <si>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</si>
  <si>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</si>
  <si>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</si>
  <si>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</si>
  <si>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</si>
  <si>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</si>
  <si>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</si>
  <si>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</si>
  <si>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</si>
  <si>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</si>
  <si>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</si>
  <si>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</si>
  <si>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</si>
  <si>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</si>
  <si>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</si>
  <si>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</si>
  <si>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</si>
  <si>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</si>
  <si>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</si>
  <si>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</si>
  <si>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</si>
  <si>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</si>
  <si>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</si>
  <si>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</si>
  <si>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</si>
  <si>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</si>
  <si>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</si>
  <si>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</si>
  <si>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</si>
  <si>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</si>
  <si>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</si>
  <si>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</si>
  <si>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</si>
  <si>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</si>
  <si>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</si>
  <si>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</si>
  <si>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</si>
  <si>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</si>
  <si>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</si>
  <si>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</si>
  <si>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</si>
  <si>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</si>
  <si>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</si>
  <si>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</si>
  <si>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</si>
  <si>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</si>
  <si>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</si>
  <si>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</si>
  <si>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</si>
  <si>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</si>
  <si>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</si>
  <si>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</si>
  <si>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</si>
  <si>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</si>
  <si>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</si>
  <si>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</si>
  <si>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</si>
  <si>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</si>
  <si>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</si>
  <si>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</si>
  <si>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</si>
  <si>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</si>
  <si>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</si>
  <si>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</si>
  <si>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</si>
  <si>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</si>
  <si>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</si>
  <si>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</si>
  <si>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</si>
  <si>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</si>
  <si>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</si>
  <si>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</si>
  <si>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</si>
  <si>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</si>
  <si>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</si>
  <si>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</si>
  <si>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</si>
  <si>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</si>
  <si>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</si>
  <si>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</si>
  <si>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</si>
  <si>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</si>
  <si>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</si>
  <si>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</si>
  <si>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</si>
  <si>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</si>
  <si>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</si>
  <si>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</si>
  <si>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</si>
  <si>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</si>
  <si>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</si>
  <si>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</si>
  <si>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</si>
  <si>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</si>
  <si>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</si>
  <si>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</si>
  <si>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</si>
  <si>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</si>
  <si>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</si>
  <si>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</si>
  <si>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</si>
  <si>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</si>
  <si>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</si>
  <si>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</si>
  <si>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</si>
  <si>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</si>
  <si>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</si>
  <si>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</si>
  <si>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</si>
  <si>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</si>
  <si>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</si>
  <si>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</si>
  <si>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</si>
  <si>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</si>
  <si>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</si>
  <si>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</si>
  <si>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</si>
  <si>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</si>
  <si>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</si>
  <si>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</si>
  <si>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</si>
  <si>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</si>
  <si>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</si>
  <si>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</si>
  <si>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</si>
  <si>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</si>
  <si>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</si>
  <si>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</si>
  <si>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</si>
  <si>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</si>
  <si>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</si>
  <si>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</si>
  <si>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</si>
  <si>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</si>
  <si>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</si>
  <si>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</si>
  <si>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</si>
  <si>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</si>
  <si>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</si>
  <si>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</si>
  <si>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</si>
  <si>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</si>
  <si>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</si>
  <si>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</si>
  <si>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</si>
  <si>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</si>
  <si>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</si>
  <si>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</si>
  <si>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</si>
  <si>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</si>
  <si>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</si>
  <si>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</si>
  <si>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</si>
  <si>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</si>
  <si>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</si>
  <si>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</si>
  <si>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</si>
  <si>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</si>
  <si>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</si>
  <si>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</si>
  <si>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</si>
  <si>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</si>
  <si>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</si>
  <si>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</si>
  <si>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</si>
  <si>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</si>
  <si>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</si>
  <si>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</si>
  <si>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</si>
  <si>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</si>
  <si>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</si>
  <si>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</si>
  <si>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</si>
  <si>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</si>
  <si>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</si>
  <si>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</si>
  <si>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</si>
  <si>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</si>
  <si>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</si>
  <si>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</si>
  <si>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</si>
  <si>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</si>
  <si>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</si>
  <si>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</si>
  <si>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</si>
  <si>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</si>
  <si>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</si>
  <si>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</si>
  <si>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</si>
  <si>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</si>
  <si>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</si>
  <si>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</si>
  <si>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</si>
  <si>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</si>
  <si>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</si>
  <si>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</si>
  <si>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</si>
  <si>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</si>
  <si>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</si>
  <si>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</si>
  <si>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</si>
  <si>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</si>
  <si>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</si>
  <si>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</si>
  <si>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</si>
  <si>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</si>
  <si>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</si>
  <si>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</si>
  <si>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</si>
  <si>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</si>
  <si>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</si>
  <si>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</si>
  <si>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</si>
  <si>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</si>
  <si>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</si>
  <si>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</si>
  <si>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</si>
  <si>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</si>
  <si>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</si>
  <si>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</si>
  <si>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</si>
  <si>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</si>
  <si>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</si>
  <si>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</si>
  <si>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</si>
  <si>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</si>
  <si>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</si>
  <si>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</si>
  <si>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</si>
  <si>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</si>
  <si>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</si>
  <si>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</si>
  <si>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</si>
  <si>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</si>
  <si>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</si>
  <si>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</si>
  <si>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</si>
  <si>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</si>
  <si>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</si>
  <si>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</si>
  <si>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</si>
  <si>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</si>
  <si>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</si>
  <si>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</si>
  <si>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</si>
  <si>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</si>
  <si>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</si>
  <si>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</si>
  <si>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</si>
  <si>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</si>
  <si>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</si>
  <si>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</si>
  <si>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</si>
  <si>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</si>
  <si>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</si>
  <si>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</si>
  <si>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</si>
  <si>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</si>
  <si>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</si>
  <si>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</si>
  <si>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</si>
  <si>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</si>
  <si>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</si>
  <si>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</si>
  <si>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</si>
  <si>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</si>
  <si>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</si>
  <si>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</si>
  <si>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</si>
  <si>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</si>
  <si>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</si>
  <si>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</si>
  <si>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</si>
  <si>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</si>
  <si>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</si>
  <si>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</si>
  <si>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</si>
  <si>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</si>
  <si>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</si>
  <si>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</si>
  <si>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</si>
  <si>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</si>
  <si>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</si>
  <si>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</si>
  <si>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</si>
  <si>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</si>
  <si>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</si>
  <si>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</si>
  <si>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</si>
  <si>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</si>
  <si>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</si>
  <si>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</si>
  <si>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</si>
  <si>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</si>
  <si>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</si>
  <si>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</si>
  <si>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</si>
  <si>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</si>
  <si>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</si>
  <si>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</si>
  <si>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</si>
  <si>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</si>
  <si>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</si>
  <si>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</si>
  <si>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</si>
  <si>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</si>
  <si>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</si>
  <si>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</si>
  <si>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</si>
  <si>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</si>
  <si>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</si>
  <si>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</si>
  <si>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</si>
  <si>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</si>
  <si>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</si>
  <si>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</si>
  <si>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</si>
  <si>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</si>
  <si>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</si>
  <si>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</si>
  <si>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</si>
  <si>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</si>
  <si>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</si>
  <si>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</si>
  <si>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</si>
  <si>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</si>
  <si>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</si>
  <si>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</si>
  <si>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</si>
  <si>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</si>
  <si>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</si>
  <si>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</si>
  <si>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</si>
  <si>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</si>
  <si>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</si>
  <si>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</si>
  <si>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</si>
  <si>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</si>
  <si>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</si>
  <si>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</si>
  <si>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</si>
  <si>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</si>
  <si>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</si>
  <si>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</si>
  <si>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</si>
  <si>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</si>
  <si>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</si>
  <si>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</si>
  <si>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</si>
  <si>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</si>
  <si>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</si>
  <si>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</si>
  <si>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</si>
  <si>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</si>
  <si>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</si>
  <si>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</si>
  <si>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</si>
  <si>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</si>
  <si>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</si>
  <si>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</si>
  <si>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</si>
  <si>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</si>
  <si>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</si>
  <si>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</si>
  <si>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</si>
  <si>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</si>
  <si>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</si>
  <si>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</si>
  <si>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</si>
  <si>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</si>
  <si>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</si>
  <si>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</si>
  <si>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</si>
  <si>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</si>
  <si>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</si>
  <si>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</si>
  <si>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</si>
  <si>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</si>
  <si>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</si>
  <si>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</si>
  <si>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</si>
  <si>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</si>
  <si>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</si>
  <si>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</si>
  <si>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</si>
  <si>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</si>
  <si>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</si>
  <si>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</si>
  <si>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</si>
  <si>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</si>
  <si>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</si>
  <si>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</si>
  <si>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</si>
  <si>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</si>
  <si>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</si>
  <si>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</si>
  <si>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</si>
  <si>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</si>
  <si>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</si>
  <si>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</si>
  <si>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</si>
  <si>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</si>
  <si>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</si>
  <si>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</si>
  <si>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</si>
  <si>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</si>
  <si>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</si>
  <si>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</si>
  <si>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</si>
  <si>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</si>
  <si>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</si>
  <si>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</si>
  <si>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</si>
  <si>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</si>
  <si>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</si>
  <si>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</si>
  <si>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</si>
  <si>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</si>
  <si>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</si>
  <si>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</si>
  <si>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</si>
  <si>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</si>
  <si>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</si>
  <si>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</si>
  <si>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</si>
  <si>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</si>
  <si>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</si>
  <si>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</si>
  <si>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</si>
  <si>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</si>
  <si>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</si>
  <si>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</si>
  <si>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</si>
  <si>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</si>
  <si>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</si>
  <si>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</si>
  <si>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</si>
  <si>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</si>
  <si>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</si>
  <si>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</si>
  <si>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</si>
  <si>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</si>
  <si>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</si>
  <si>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</si>
  <si>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</si>
  <si>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</si>
  <si>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</si>
  <si>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</si>
  <si>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</si>
  <si>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</si>
  <si>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</si>
  <si>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</si>
  <si>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</si>
  <si>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</si>
  <si>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</si>
  <si>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</si>
  <si>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</si>
  <si>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</si>
  <si>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</si>
  <si>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</si>
  <si>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</si>
  <si>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</si>
  <si>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</si>
  <si>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</si>
  <si>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</si>
  <si>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</si>
  <si>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</si>
  <si>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</si>
  <si>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</si>
  <si>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</si>
  <si>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</si>
  <si>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</si>
  <si>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</si>
  <si>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</si>
  <si>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</si>
  <si>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</si>
  <si>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</si>
  <si>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</si>
  <si>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</si>
  <si>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</si>
  <si>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</si>
  <si>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</si>
  <si>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</si>
  <si>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</si>
  <si>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</si>
  <si>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</si>
  <si>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</si>
  <si>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</si>
  <si>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</si>
  <si>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</si>
  <si>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</si>
  <si>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</si>
  <si>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</si>
  <si>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</si>
  <si>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</si>
  <si>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</si>
  <si>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</si>
  <si>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</si>
  <si>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</si>
  <si>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</si>
  <si>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</si>
  <si>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</si>
  <si>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</si>
  <si>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</si>
  <si>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</si>
  <si>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</si>
  <si>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</si>
  <si>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</si>
  <si>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</si>
  <si>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</si>
  <si>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</si>
  <si>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</si>
  <si>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</si>
  <si>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</si>
  <si>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</si>
  <si>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</si>
  <si>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</si>
  <si>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</si>
  <si>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</si>
  <si>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</si>
  <si>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</si>
  <si>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</si>
  <si>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</si>
  <si>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</si>
  <si>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</si>
  <si>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</si>
  <si>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</si>
  <si>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</si>
  <si>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</si>
  <si>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</si>
  <si>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</si>
  <si>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</si>
  <si>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</si>
  <si>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</si>
  <si>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</si>
  <si>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</si>
  <si>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</si>
  <si>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</si>
  <si>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</si>
  <si>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</si>
  <si>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</si>
  <si>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</si>
  <si>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</si>
  <si>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</si>
  <si>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</si>
  <si>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</si>
  <si>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</si>
  <si>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</si>
  <si>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</si>
  <si>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</si>
  <si>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</si>
  <si>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</si>
  <si>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</si>
  <si>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</si>
  <si>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</si>
  <si>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</si>
  <si>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</si>
  <si>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</si>
  <si>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</si>
  <si>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</si>
  <si>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</si>
  <si>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</si>
  <si>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</si>
  <si>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</si>
  <si>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</si>
  <si>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</si>
  <si>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</si>
  <si>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</si>
  <si>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</si>
  <si>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</si>
  <si>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</si>
  <si>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</si>
  <si>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</si>
  <si>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</si>
  <si>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</si>
  <si>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</si>
  <si>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</si>
  <si>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</si>
  <si>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</si>
  <si>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</si>
  <si>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</si>
  <si>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</si>
  <si>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</si>
  <si>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</si>
  <si>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</si>
  <si>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</si>
  <si>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</si>
  <si>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</si>
  <si>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</si>
  <si>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</si>
  <si>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</si>
  <si>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</si>
  <si>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</si>
  <si>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</si>
  <si>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</si>
  <si>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</si>
  <si>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</si>
  <si>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</si>
  <si>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</si>
  <si>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</si>
  <si>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</si>
  <si>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</si>
  <si>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</si>
  <si>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</si>
  <si>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</si>
  <si>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</si>
  <si>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</si>
  <si>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</si>
  <si>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</si>
  <si>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</si>
  <si>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</si>
  <si>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</si>
  <si>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</si>
  <si>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</si>
  <si>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</si>
  <si>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</si>
  <si>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</si>
  <si>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</si>
  <si>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</si>
  <si>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</si>
  <si>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</si>
  <si>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</si>
  <si>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</si>
  <si>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</si>
  <si>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</si>
  <si>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</si>
  <si>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</si>
  <si>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</si>
  <si>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</si>
  <si>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</si>
  <si>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</si>
  <si>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</si>
  <si>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</si>
  <si>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</si>
  <si>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</si>
  <si>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</si>
  <si>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</si>
  <si>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</si>
  <si>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</si>
  <si>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</si>
  <si>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</si>
  <si>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</si>
  <si>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</si>
  <si>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</si>
  <si>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</si>
  <si>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</si>
  <si>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</si>
  <si>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</si>
  <si>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</si>
  <si>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</si>
  <si>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</si>
  <si>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</si>
  <si>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</si>
  <si>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</si>
  <si>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</si>
  <si>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</si>
  <si>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</si>
  <si>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</si>
  <si>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</si>
  <si>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</si>
  <si>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</si>
  <si>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</si>
  <si>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</si>
  <si>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</si>
  <si>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</si>
  <si>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</si>
  <si>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</si>
  <si>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</si>
  <si>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</si>
  <si>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</si>
  <si>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</si>
  <si>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</si>
  <si>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</si>
  <si>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</si>
  <si>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</si>
  <si>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</si>
  <si>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</si>
  <si>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</si>
  <si>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</si>
  <si>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</si>
  <si>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</si>
  <si>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</si>
  <si>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</si>
  <si>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</si>
  <si>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</si>
  <si>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</si>
  <si>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</si>
  <si>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</si>
  <si>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</si>
  <si>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</si>
  <si>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</si>
  <si>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</si>
  <si>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</si>
  <si>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</si>
  <si>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</si>
  <si>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</si>
  <si>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</si>
  <si>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</si>
  <si>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</si>
  <si>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</si>
  <si>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</si>
  <si>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</si>
  <si>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</si>
  <si>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</si>
  <si>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</si>
  <si>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</si>
  <si>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</si>
  <si>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</si>
  <si>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</si>
  <si>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</si>
  <si>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</si>
  <si>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</si>
  <si>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</si>
  <si>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</si>
  <si>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</si>
  <si>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</si>
  <si>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</si>
  <si>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</si>
  <si>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</si>
  <si>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</si>
  <si>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</si>
  <si>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</si>
  <si>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</si>
  <si>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</si>
  <si>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</si>
  <si>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</si>
  <si>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</si>
  <si>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</si>
  <si>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</si>
  <si>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</si>
  <si>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</si>
  <si>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</si>
  <si>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</si>
  <si>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</si>
  <si>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</si>
  <si>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</si>
  <si>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</si>
  <si>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</si>
  <si>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</si>
  <si>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</si>
  <si>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</si>
  <si>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</si>
  <si>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</si>
  <si>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</si>
  <si>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</si>
  <si>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</si>
  <si>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</si>
  <si>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</si>
  <si>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</si>
  <si>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</si>
  <si>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</si>
  <si>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</si>
  <si>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</si>
  <si>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</si>
  <si>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</si>
  <si>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</si>
  <si>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</si>
  <si>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</si>
  <si>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</si>
  <si>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</si>
  <si>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</si>
  <si>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</si>
  <si>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</si>
  <si>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</si>
  <si>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</si>
  <si>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</si>
  <si>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</si>
  <si>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</si>
  <si>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</si>
  <si>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</si>
  <si>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</si>
  <si>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</si>
  <si>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</si>
  <si>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</si>
  <si>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</si>
  <si>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</si>
  <si>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</si>
  <si>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</si>
  <si>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</si>
  <si>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</si>
  <si>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</si>
  <si>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</si>
  <si>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</si>
  <si>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</si>
  <si>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</si>
  <si>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</si>
  <si>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</si>
  <si>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</si>
  <si>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</si>
  <si>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</si>
  <si>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</si>
  <si>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</si>
  <si>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</si>
  <si>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</si>
  <si>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</si>
  <si>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</si>
  <si>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</si>
  <si>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</si>
  <si>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</si>
  <si>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</si>
  <si>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</si>
  <si>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</si>
  <si>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</si>
  <si>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</si>
  <si>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</si>
  <si>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</si>
  <si>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</si>
  <si>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</si>
  <si>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</si>
  <si>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</si>
  <si>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</si>
  <si>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</si>
  <si>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</si>
  <si>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</si>
  <si>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</si>
  <si>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</si>
  <si>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</si>
  <si>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</si>
  <si>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</si>
  <si>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</si>
  <si>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</si>
  <si>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</si>
  <si>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</si>
  <si>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</si>
  <si>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</si>
  <si>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</si>
  <si>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</si>
  <si>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</si>
  <si>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</si>
  <si>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</si>
  <si>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</si>
  <si>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</si>
  <si>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</si>
  <si>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</si>
  <si>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</si>
  <si>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</si>
  <si>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</si>
  <si>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</si>
  <si>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</si>
  <si>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</si>
  <si>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</si>
  <si>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</si>
  <si>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</si>
  <si>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</si>
  <si>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</si>
  <si>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</si>
  <si>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</si>
  <si>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</si>
  <si>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</si>
  <si>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</si>
  <si>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</si>
  <si>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</si>
  <si>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</si>
  <si>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</si>
  <si>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</si>
  <si>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</si>
  <si>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</si>
  <si>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</si>
  <si>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</si>
  <si>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</si>
  <si>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</si>
  <si>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</si>
  <si>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</si>
  <si>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</si>
  <si>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</si>
  <si>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</si>
  <si>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</si>
  <si>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</si>
  <si>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</si>
  <si>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</si>
  <si>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</si>
  <si>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</si>
  <si>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</si>
  <si>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</si>
  <si>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</si>
  <si>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</si>
  <si>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</si>
  <si>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</si>
  <si>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</si>
  <si>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</si>
  <si>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</si>
  <si>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</si>
  <si>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</si>
  <si>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</si>
  <si>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</si>
  <si>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</si>
  <si>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</si>
  <si>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</si>
  <si>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</si>
  <si>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</si>
  <si>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</si>
  <si>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</si>
  <si>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</si>
  <si>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</si>
  <si>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</si>
  <si>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</si>
  <si>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</si>
  <si>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</si>
  <si>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</si>
  <si>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</si>
  <si>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</si>
  <si>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</si>
  <si>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</si>
  <si>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</si>
  <si>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</si>
  <si>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</si>
  <si>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</si>
  <si>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</si>
  <si>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</si>
  <si>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</si>
  <si>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</si>
  <si>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</si>
  <si>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</si>
  <si>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</si>
  <si>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</si>
  <si>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</si>
  <si>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</si>
  <si>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</si>
  <si>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</si>
  <si>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</si>
  <si>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</si>
  <si>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</si>
  <si>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</si>
  <si>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</si>
  <si>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</si>
  <si>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</si>
  <si>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</si>
  <si>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</si>
  <si>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</si>
  <si>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</si>
  <si>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</si>
  <si>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</si>
  <si>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</si>
  <si>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</si>
  <si>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</si>
  <si>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</si>
  <si>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</si>
  <si>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</si>
  <si>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</si>
  <si>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</si>
  <si>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</si>
  <si>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</si>
  <si>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</si>
  <si>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</si>
  <si>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</si>
  <si>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</si>
  <si>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</si>
  <si>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</si>
  <si>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</si>
  <si>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</si>
  <si>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</si>
  <si>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</si>
  <si>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</si>
  <si>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</si>
  <si>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</si>
  <si>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</si>
  <si>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</si>
  <si>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</si>
  <si>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</si>
  <si>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</si>
  <si>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</si>
  <si>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</si>
  <si>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</si>
  <si>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</si>
  <si>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</si>
  <si>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</si>
  <si>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</si>
  <si>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</si>
  <si>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</si>
  <si>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</si>
  <si>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</si>
  <si>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</si>
  <si>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</si>
  <si>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</si>
  <si>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</si>
  <si>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</si>
  <si>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</si>
  <si>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</si>
  <si>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</si>
  <si>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</si>
  <si>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</si>
  <si>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</si>
  <si>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</si>
  <si>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</si>
  <si>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</si>
  <si>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</si>
  <si>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</si>
  <si>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</si>
  <si>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</si>
  <si>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</si>
  <si>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</si>
  <si>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</si>
  <si>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</si>
  <si>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</si>
  <si>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</si>
  <si>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</si>
  <si>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</si>
  <si>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</si>
  <si>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</si>
  <si>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</si>
  <si>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</si>
  <si>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</si>
  <si>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</si>
  <si>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</si>
  <si>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</si>
  <si>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</si>
  <si>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</si>
  <si>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</si>
  <si>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</si>
  <si>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</si>
  <si>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</si>
  <si>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</si>
  <si>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</si>
  <si>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</si>
  <si>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</si>
  <si>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</si>
  <si>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</si>
  <si>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</si>
  <si>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</si>
  <si>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</si>
  <si>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</si>
  <si>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</si>
  <si>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</si>
  <si>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</si>
  <si>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</si>
  <si>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</si>
  <si>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</si>
  <si>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</si>
  <si>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</si>
  <si>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</si>
  <si>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</si>
  <si>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</si>
  <si>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</si>
  <si>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</si>
  <si>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</si>
  <si>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</si>
  <si>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</si>
  <si>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</si>
  <si>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</si>
  <si>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</si>
  <si>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</si>
  <si>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</si>
  <si>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</si>
  <si>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</si>
  <si>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</si>
  <si>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</si>
  <si>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</si>
  <si>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</si>
  <si>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</si>
  <si>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</si>
  <si>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</si>
  <si>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</si>
  <si>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</si>
  <si>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</si>
  <si>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</si>
  <si>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</si>
  <si>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</si>
  <si>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</si>
  <si>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</si>
  <si>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</si>
  <si>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</si>
  <si>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</si>
  <si>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</si>
  <si>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</si>
  <si>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</si>
  <si>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</si>
  <si>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</si>
  <si>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</si>
  <si>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</si>
  <si>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</si>
  <si>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</si>
  <si>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</si>
  <si>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</si>
  <si>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</si>
  <si>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</si>
  <si>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</si>
  <si>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</si>
  <si>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</si>
  <si>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</si>
  <si>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</si>
  <si>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</si>
  <si>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</si>
  <si>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</si>
  <si>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</si>
  <si>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</si>
  <si>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</si>
  <si>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</si>
  <si>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</si>
  <si>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</si>
  <si>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</si>
  <si>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</si>
  <si>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</si>
  <si>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</si>
  <si>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</si>
  <si>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</si>
  <si>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</si>
  <si>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</si>
  <si>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</si>
  <si>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</si>
  <si>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</si>
  <si>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</si>
  <si>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</si>
  <si>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</si>
  <si>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</si>
  <si>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</si>
  <si>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</si>
  <si>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</si>
  <si>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</si>
  <si>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</si>
  <si>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</si>
  <si>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</si>
  <si>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</si>
  <si>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</si>
  <si>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</si>
  <si>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</si>
  <si>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</si>
  <si>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</si>
  <si>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</si>
  <si>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</si>
  <si>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</si>
  <si>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</si>
  <si>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</si>
  <si>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</si>
  <si>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</si>
  <si>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</si>
  <si>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</si>
  <si>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</si>
  <si>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</si>
  <si>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</si>
  <si>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</si>
  <si>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</si>
  <si>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</si>
  <si>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</si>
  <si>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</si>
  <si>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</si>
  <si>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</si>
  <si>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</si>
  <si>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</si>
  <si>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</si>
  <si>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</si>
  <si>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</si>
  <si>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</si>
  <si>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</si>
  <si>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</si>
  <si>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</si>
  <si>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</si>
  <si>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</si>
  <si>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</si>
  <si>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</si>
  <si>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</si>
  <si>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</si>
  <si>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</si>
  <si>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</si>
  <si>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</si>
  <si>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</si>
  <si>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</si>
  <si>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</si>
  <si>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</si>
  <si>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</si>
  <si>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</si>
  <si>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</si>
  <si>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</si>
  <si>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</si>
  <si>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</si>
  <si>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</si>
  <si>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</si>
  <si>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</si>
  <si>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</si>
  <si>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</si>
  <si>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</si>
  <si>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</si>
  <si>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</si>
  <si>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</si>
  <si>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</si>
  <si>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</si>
  <si>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</si>
  <si>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</si>
  <si>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</si>
  <si>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</si>
  <si>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</si>
  <si>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</si>
  <si>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</si>
  <si>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</si>
  <si>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</si>
  <si>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</si>
  <si>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</si>
  <si>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</si>
  <si>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</si>
  <si>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</si>
  <si>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</si>
  <si>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</si>
  <si>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</si>
  <si>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</si>
  <si>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</si>
  <si>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</si>
  <si>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</si>
  <si>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</si>
  <si>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</si>
  <si>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</si>
  <si>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</si>
  <si>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</si>
  <si>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</si>
  <si>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</si>
  <si>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</si>
  <si>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</si>
  <si>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</si>
  <si>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</si>
  <si>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</si>
  <si>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</si>
  <si>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</si>
  <si>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</si>
  <si>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</si>
  <si>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</si>
  <si>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</si>
  <si>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</si>
  <si>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</si>
  <si>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</si>
  <si>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</si>
  <si>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</si>
  <si>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</si>
  <si>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</si>
  <si>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</si>
  <si>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</si>
  <si>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</si>
  <si>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</si>
  <si>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</si>
  <si>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</si>
  <si>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</si>
  <si>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</si>
  <si>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</si>
  <si>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</si>
  <si>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</si>
  <si>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</si>
  <si>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</si>
  <si>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</si>
  <si>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</si>
  <si>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</si>
  <si>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</si>
  <si>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</si>
  <si>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</si>
  <si>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</si>
  <si>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</si>
  <si>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</si>
  <si>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</si>
  <si>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</si>
  <si>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</si>
  <si>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</si>
  <si>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</si>
  <si>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</si>
  <si>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</si>
  <si>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</si>
  <si>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</si>
  <si>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</si>
  <si>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</si>
  <si>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</si>
  <si>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</si>
  <si>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</si>
  <si>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</si>
  <si>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</si>
  <si>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</si>
  <si>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</si>
  <si>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</si>
  <si>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</si>
  <si>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</si>
  <si>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</si>
  <si>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</si>
  <si>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</si>
  <si>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</si>
  <si>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</si>
  <si>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</si>
  <si>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</si>
  <si>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</si>
  <si>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</si>
  <si>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</si>
  <si>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</si>
  <si>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</si>
  <si>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</si>
  <si>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</si>
  <si>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</si>
  <si>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</si>
  <si>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</si>
  <si>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</si>
  <si>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</si>
  <si>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</si>
  <si>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</si>
  <si>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</si>
  <si>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</si>
  <si>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</si>
  <si>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</si>
  <si>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</si>
  <si>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</si>
  <si>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</si>
  <si>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</si>
  <si>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</si>
  <si>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</si>
  <si>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</si>
  <si>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</si>
  <si>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</si>
  <si>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</si>
  <si>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</si>
  <si>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</si>
  <si>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</si>
  <si>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</si>
  <si>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</si>
  <si>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</si>
  <si>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</si>
  <si>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</si>
  <si>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</si>
  <si>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</si>
  <si>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</si>
  <si>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</si>
  <si>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</si>
  <si>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</si>
  <si>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</si>
  <si>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</si>
  <si>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</si>
  <si>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</si>
  <si>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</si>
  <si>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</si>
  <si>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</si>
  <si>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</si>
  <si>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</si>
  <si>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</si>
  <si>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</si>
  <si>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</si>
  <si>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</si>
  <si>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</si>
  <si>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</si>
  <si>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</si>
  <si>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</si>
  <si>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</si>
  <si>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</si>
  <si>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</si>
  <si>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</si>
  <si>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</si>
  <si>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</si>
  <si>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</si>
  <si>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</si>
  <si>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</si>
  <si>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</si>
  <si>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</si>
  <si>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</si>
  <si>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</si>
  <si>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</si>
  <si>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</si>
  <si>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</si>
  <si>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</si>
  <si>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</si>
  <si>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</si>
  <si>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</si>
  <si>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</si>
  <si>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</si>
  <si>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</si>
  <si>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</si>
  <si>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</si>
  <si>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</si>
  <si>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</si>
  <si>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</si>
  <si>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</si>
  <si>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</si>
  <si>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</si>
  <si>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</si>
  <si>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</si>
  <si>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</si>
  <si>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</si>
  <si>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</si>
  <si>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</si>
  <si>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</si>
  <si>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</si>
  <si>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</si>
  <si>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</si>
  <si>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</si>
  <si>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</si>
  <si>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</si>
  <si>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</si>
  <si>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</si>
  <si>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</si>
  <si>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</si>
  <si>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</si>
  <si>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</si>
  <si>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</si>
  <si>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</si>
  <si>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</si>
  <si>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</si>
  <si>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</si>
  <si>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</si>
  <si>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</si>
  <si>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</si>
  <si>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</si>
  <si>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</si>
  <si>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</si>
  <si>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</si>
  <si>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</si>
  <si>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</si>
  <si>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</si>
  <si>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</si>
  <si>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</si>
  <si>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</si>
  <si>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</si>
  <si>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</si>
  <si>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</si>
  <si>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</si>
  <si>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</si>
  <si>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</si>
  <si>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</si>
  <si>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</si>
  <si>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</si>
  <si>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</si>
  <si>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</si>
  <si>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</si>
  <si>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</si>
  <si>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</si>
  <si>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</si>
  <si>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</si>
  <si>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</si>
  <si>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</si>
  <si>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</si>
  <si>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</si>
  <si>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</si>
  <si>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</si>
  <si>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</si>
  <si>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</si>
  <si>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</si>
  <si>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</si>
  <si>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</si>
  <si>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</si>
  <si>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</si>
  <si>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</si>
  <si>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</si>
  <si>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</si>
  <si>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</si>
  <si>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</si>
  <si>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</si>
  <si>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</si>
  <si>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</si>
  <si>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</si>
  <si>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</si>
  <si>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</si>
  <si>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</si>
  <si>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</si>
  <si>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</si>
  <si>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</si>
  <si>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</si>
  <si>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</si>
  <si>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</si>
  <si>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</si>
  <si>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</si>
  <si>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</si>
  <si>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</si>
  <si>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</si>
  <si>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</si>
  <si>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</si>
  <si>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</si>
  <si>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</si>
  <si>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</si>
  <si>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</si>
  <si>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</si>
  <si>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</si>
  <si>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</si>
  <si>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</si>
  <si>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</si>
  <si>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</si>
  <si>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</si>
  <si>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</si>
  <si>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</si>
  <si>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</si>
  <si>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</si>
  <si>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</si>
  <si>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</si>
  <si>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</si>
  <si>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</si>
  <si>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</si>
  <si>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</si>
  <si>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</si>
  <si>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</si>
  <si>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</si>
  <si>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</si>
  <si>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</si>
  <si>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</si>
  <si>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</si>
  <si>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</si>
  <si>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</si>
  <si>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</si>
  <si>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</si>
  <si>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</si>
  <si>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</si>
  <si>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</si>
  <si>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</si>
  <si>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</si>
  <si>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</si>
  <si>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</si>
  <si>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</si>
  <si>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</si>
  <si>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</si>
  <si>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</si>
  <si>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</si>
  <si>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</si>
  <si>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</si>
  <si>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</si>
  <si>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</si>
  <si>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</si>
  <si>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</si>
  <si>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</si>
  <si>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</si>
  <si>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</si>
  <si>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</si>
  <si>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</si>
  <si>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</si>
  <si>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</si>
  <si>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</si>
  <si>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</si>
  <si>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</si>
  <si>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</si>
  <si>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</si>
  <si>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</si>
  <si>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</si>
  <si>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</si>
  <si>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</si>
  <si>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</si>
  <si>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</si>
  <si>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</si>
  <si>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</si>
  <si>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</si>
  <si>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</si>
  <si>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</si>
  <si>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</si>
  <si>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</si>
  <si>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</si>
  <si>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</si>
  <si>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</si>
  <si>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</si>
  <si>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</si>
  <si>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</si>
  <si>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</si>
  <si>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</si>
  <si>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</si>
  <si>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</si>
  <si>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</si>
  <si>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</si>
  <si>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</si>
  <si>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</si>
  <si>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</si>
  <si>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</si>
  <si>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</si>
  <si>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</si>
  <si>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</si>
  <si>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</si>
  <si>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</si>
  <si>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</si>
  <si>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</si>
  <si>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</si>
  <si>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</si>
  <si>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</si>
  <si>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</si>
  <si>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</si>
  <si>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</si>
  <si>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</si>
  <si>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</si>
  <si>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</si>
  <si>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</si>
  <si>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</si>
  <si>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</si>
  <si>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</si>
  <si>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</si>
  <si>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</si>
  <si>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</si>
  <si>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</si>
  <si>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</si>
  <si>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</si>
  <si>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</si>
  <si>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</si>
  <si>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</si>
  <si>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</si>
  <si>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</si>
  <si>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</si>
  <si>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</si>
  <si>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</si>
  <si>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</si>
  <si>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</si>
  <si>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</si>
  <si>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</si>
  <si>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</si>
  <si>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</si>
  <si>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</si>
  <si>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</si>
  <si>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</si>
  <si>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</si>
  <si>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</si>
  <si>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</si>
  <si>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</si>
  <si>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</si>
  <si>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</si>
  <si>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</si>
  <si>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</si>
  <si>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</si>
  <si>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</si>
  <si>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</si>
  <si>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</si>
  <si>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</si>
  <si>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</si>
  <si>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</si>
  <si>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</si>
  <si>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</si>
  <si>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</si>
  <si>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</si>
  <si>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</si>
  <si>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</si>
  <si>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</si>
  <si>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</si>
  <si>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</si>
  <si>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</si>
  <si>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</si>
  <si>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</si>
  <si>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</si>
  <si>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</si>
  <si>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</si>
  <si>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</si>
  <si>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</si>
  <si>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</si>
  <si>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</si>
  <si>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</si>
  <si>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</si>
  <si>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</si>
  <si>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</si>
  <si>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</si>
  <si>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</si>
  <si>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</si>
  <si>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</si>
  <si>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</si>
  <si>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</si>
  <si>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</si>
  <si>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</si>
  <si>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</si>
  <si>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</si>
  <si>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</si>
  <si>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</si>
  <si>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</si>
  <si>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</si>
  <si>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</si>
  <si>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</si>
  <si>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</si>
  <si>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</si>
  <si>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</si>
  <si>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</si>
  <si>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</si>
  <si>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</si>
  <si>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</si>
  <si>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</si>
  <si>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</si>
  <si>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</si>
  <si>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</si>
  <si>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</si>
  <si>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</si>
  <si>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</si>
  <si>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</si>
  <si>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</si>
  <si>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</si>
  <si>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</si>
  <si>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</si>
  <si>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</si>
  <si>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</si>
  <si>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</si>
  <si>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</si>
  <si>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</si>
  <si>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</si>
  <si>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</si>
  <si>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</si>
  <si>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</si>
  <si>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</si>
  <si>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</si>
  <si>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</si>
  <si>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</si>
  <si>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</si>
  <si>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</si>
  <si>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</si>
  <si>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</si>
  <si>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</si>
  <si>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</si>
  <si>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</si>
  <si>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</si>
  <si>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</si>
  <si>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</si>
  <si>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</si>
  <si>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</si>
  <si>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</si>
  <si>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</si>
  <si>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</si>
  <si>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</si>
  <si>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</si>
  <si>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</si>
  <si>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</si>
  <si>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</si>
  <si>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</si>
  <si>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</si>
  <si>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</si>
  <si>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</si>
  <si>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</si>
  <si>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</si>
  <si>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</si>
  <si>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</si>
  <si>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</si>
  <si>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</si>
  <si>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</si>
  <si>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</si>
  <si>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</si>
  <si>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</si>
  <si>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</si>
  <si>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</si>
  <si>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</si>
  <si>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</si>
  <si>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</si>
  <si>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</si>
  <si>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</si>
  <si>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</si>
  <si>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</si>
  <si>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</si>
  <si>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</si>
  <si>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</si>
  <si>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</si>
  <si>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</si>
  <si>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</si>
  <si>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</si>
  <si>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</si>
  <si>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</si>
  <si>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</si>
  <si>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</si>
  <si>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</si>
  <si>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</si>
  <si>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</si>
  <si>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</si>
  <si>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</si>
  <si>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</si>
  <si>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</si>
  <si>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</si>
  <si>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</si>
  <si>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</si>
  <si>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</si>
  <si>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</si>
  <si>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</si>
  <si>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</si>
  <si>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</si>
  <si>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</si>
  <si>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</si>
  <si>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</si>
  <si>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</si>
  <si>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</si>
  <si>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</si>
  <si>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</si>
  <si>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</si>
  <si>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</si>
  <si>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</si>
  <si>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</si>
  <si>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</si>
  <si>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</si>
  <si>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</si>
  <si>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</si>
  <si>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</si>
  <si>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</si>
  <si>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</si>
  <si>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</si>
  <si>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</si>
  <si>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</si>
  <si>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</si>
  <si>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</si>
  <si>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</si>
  <si>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</si>
  <si>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</si>
  <si>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</si>
  <si>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</si>
  <si>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</si>
  <si>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</si>
  <si>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</si>
  <si>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</si>
  <si>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</si>
  <si>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</si>
  <si>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</si>
  <si>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</si>
  <si>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</si>
  <si>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</si>
  <si>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</si>
  <si>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</si>
  <si>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</si>
  <si>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</si>
  <si>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</si>
  <si>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</si>
  <si>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</si>
  <si>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</si>
  <si>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</si>
  <si>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</si>
  <si>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</si>
  <si>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</si>
  <si>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</si>
  <si>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</si>
  <si>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</si>
  <si>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</si>
  <si>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</si>
  <si>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</si>
  <si>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</si>
  <si>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</si>
  <si>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</si>
  <si>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</si>
  <si>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</si>
  <si>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</si>
  <si>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</si>
  <si>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</si>
  <si>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</si>
  <si>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</si>
  <si>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</si>
  <si>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</si>
  <si>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</si>
  <si>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</si>
  <si>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</si>
  <si>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</si>
  <si>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</si>
  <si>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</si>
  <si>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</si>
  <si>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</si>
  <si>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</si>
  <si>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</si>
  <si>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</si>
  <si>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</si>
  <si>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</si>
  <si>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</si>
  <si>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</si>
  <si>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</si>
  <si>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</si>
  <si>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</si>
  <si>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</si>
  <si>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</si>
  <si>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</si>
  <si>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</si>
  <si>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</si>
  <si>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</si>
  <si>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</si>
  <si>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</si>
  <si>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</si>
  <si>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</si>
  <si>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</si>
  <si>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</si>
  <si>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</si>
  <si>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</si>
  <si>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</si>
  <si>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</si>
  <si>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</si>
  <si>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</si>
  <si>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</si>
  <si>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</si>
  <si>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</si>
  <si>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</si>
  <si>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</si>
  <si>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</si>
  <si>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</si>
  <si>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</si>
  <si>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</si>
  <si>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</si>
  <si>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</si>
  <si>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</si>
  <si>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</si>
  <si>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</si>
  <si>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</si>
  <si>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</si>
  <si>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</si>
  <si>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</si>
  <si>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</si>
  <si>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</si>
  <si>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</si>
  <si>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</si>
  <si>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</si>
  <si>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</si>
  <si>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</si>
  <si>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</si>
  <si>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</si>
  <si>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</si>
  <si>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</si>
  <si>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</si>
  <si>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</si>
  <si>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</si>
  <si>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</si>
  <si>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</si>
  <si>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</si>
  <si>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</si>
  <si>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</si>
  <si>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</si>
  <si>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</si>
  <si>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</si>
  <si>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</si>
  <si>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</si>
  <si>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</si>
  <si>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</si>
  <si>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</si>
  <si>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</si>
  <si>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</si>
  <si>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</si>
  <si>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</si>
  <si>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</si>
  <si>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</si>
  <si>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</si>
  <si>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</si>
  <si>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</si>
  <si>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</si>
  <si>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</si>
  <si>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</si>
  <si>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</si>
  <si>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</si>
  <si>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</si>
  <si>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</si>
  <si>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</si>
  <si>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</si>
  <si>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</si>
  <si>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</si>
  <si>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</si>
  <si>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</si>
  <si>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</si>
  <si>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</si>
  <si>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</si>
  <si>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</si>
  <si>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</si>
  <si>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</si>
  <si>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</si>
  <si>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</si>
  <si>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</si>
  <si>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</si>
  <si>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</si>
  <si>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</si>
  <si>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</si>
  <si>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</si>
  <si>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</si>
  <si>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</si>
  <si>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</si>
  <si>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</si>
  <si>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</si>
  <si>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</si>
  <si>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</si>
  <si>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</si>
  <si>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</si>
  <si>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</si>
  <si>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</si>
  <si>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</si>
  <si>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</si>
  <si>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</si>
  <si>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</si>
  <si>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</si>
  <si>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</si>
  <si>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</si>
  <si>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</si>
  <si>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</si>
  <si>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</si>
  <si>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</si>
  <si>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</si>
  <si>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</si>
  <si>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</si>
  <si>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</si>
  <si>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</si>
  <si>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</si>
  <si>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</si>
  <si>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</si>
  <si>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</si>
  <si>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</si>
  <si>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</si>
  <si>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</si>
  <si>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</si>
  <si>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</si>
  <si>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</si>
  <si>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</si>
  <si>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</si>
  <si>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</si>
  <si>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</si>
  <si>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</si>
  <si>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</si>
  <si>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</si>
  <si>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</si>
  <si>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</si>
  <si>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</si>
  <si>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</si>
  <si>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</si>
  <si>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</si>
  <si>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</si>
  <si>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</si>
  <si>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</si>
  <si>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</si>
  <si>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</si>
  <si>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</si>
  <si>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</si>
  <si>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</si>
  <si>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</si>
  <si>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</si>
  <si>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</si>
  <si>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</si>
  <si>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</si>
  <si>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</si>
  <si>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</si>
  <si>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</si>
  <si>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</si>
  <si>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</si>
  <si>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</si>
  <si>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</si>
  <si>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</si>
  <si>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</si>
  <si>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</si>
  <si>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</si>
  <si>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</si>
  <si>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</si>
  <si>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</si>
  <si>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</si>
  <si>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</si>
  <si>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</si>
  <si>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</si>
  <si>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</si>
  <si>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</si>
  <si>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</si>
  <si>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</si>
  <si>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</si>
  <si>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</si>
  <si>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</si>
  <si>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</si>
  <si>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</si>
  <si>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</si>
  <si>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</si>
  <si>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</si>
  <si>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</si>
  <si>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</si>
  <si>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</si>
  <si>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</si>
  <si>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</si>
  <si>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</si>
  <si>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</si>
  <si>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</si>
  <si>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</si>
  <si>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</si>
  <si>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</si>
  <si>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</si>
  <si>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</si>
  <si>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</si>
  <si>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</si>
  <si>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</si>
  <si>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</si>
  <si>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</si>
  <si>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</si>
  <si>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</si>
  <si>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</si>
  <si>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</si>
  <si>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</si>
  <si>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</si>
  <si>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</si>
  <si>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</si>
  <si>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</si>
  <si>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</si>
  <si>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</si>
  <si>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</si>
  <si>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</si>
  <si>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</si>
  <si>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</si>
  <si>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</si>
  <si>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</si>
  <si>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</si>
  <si>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</si>
  <si>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</si>
  <si>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</si>
  <si>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</si>
  <si>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</si>
  <si>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</si>
  <si>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</si>
  <si>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</si>
  <si>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</si>
  <si>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</si>
  <si>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</si>
  <si>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</si>
  <si>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</si>
  <si>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</si>
  <si>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</si>
  <si>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</si>
  <si>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</si>
  <si>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</si>
  <si>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</si>
  <si>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</si>
  <si>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</si>
  <si>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</si>
  <si>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</si>
  <si>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</si>
  <si>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</si>
  <si>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</si>
  <si>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</si>
  <si>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</si>
  <si>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</si>
  <si>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</si>
  <si>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</si>
  <si>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</si>
  <si>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</si>
  <si>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</si>
  <si>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</si>
  <si>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</si>
  <si>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</si>
  <si>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</si>
  <si>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</si>
  <si>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</si>
  <si>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</si>
  <si>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</si>
  <si>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</si>
  <si>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</si>
  <si>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</si>
  <si>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</si>
  <si>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</si>
  <si>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</si>
  <si>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</si>
  <si>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</si>
  <si>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</si>
  <si>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</si>
  <si>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</si>
  <si>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</si>
  <si>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</si>
  <si>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</si>
  <si>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</si>
  <si>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</si>
  <si>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</si>
  <si>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</si>
  <si>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</si>
  <si>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</si>
  <si>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</si>
  <si>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</si>
  <si>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</si>
  <si>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</si>
  <si>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</si>
  <si>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</si>
  <si>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</si>
  <si>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</si>
  <si>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</si>
  <si>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</si>
  <si>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</si>
  <si>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</si>
  <si>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</si>
  <si>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</si>
  <si>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</si>
  <si>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</si>
  <si>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</si>
  <si>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</si>
  <si>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</si>
  <si>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</si>
  <si>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</si>
  <si>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</si>
  <si>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</si>
  <si>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</si>
  <si>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</si>
  <si>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</si>
  <si>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</si>
  <si>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</si>
  <si>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</si>
  <si>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</si>
  <si>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</si>
  <si>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</si>
  <si>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</si>
  <si>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</si>
  <si>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</si>
  <si>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</si>
  <si>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</si>
  <si>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</si>
  <si>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</si>
  <si>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</si>
  <si>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</si>
  <si>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</si>
  <si>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</si>
  <si>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</si>
  <si>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</si>
  <si>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</si>
  <si>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</si>
  <si>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</si>
  <si>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</si>
  <si>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</si>
  <si>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</si>
  <si>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</si>
  <si>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</si>
  <si>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</si>
  <si>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</si>
  <si>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</si>
  <si>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</si>
  <si>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</si>
  <si>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</si>
  <si>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</si>
  <si>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</si>
  <si>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</si>
  <si>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</si>
  <si>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</si>
  <si>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</si>
  <si>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</si>
  <si>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</si>
  <si>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</si>
  <si>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</si>
  <si>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</si>
  <si>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</si>
  <si>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</si>
  <si>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</si>
  <si>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</si>
  <si>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</si>
  <si>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</si>
  <si>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</si>
  <si>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</si>
  <si>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</si>
  <si>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</si>
  <si>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</si>
  <si>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</si>
  <si>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</si>
  <si>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</si>
  <si>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</si>
  <si>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</si>
  <si>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</si>
  <si>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</si>
  <si>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</si>
  <si>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</si>
  <si>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</si>
  <si>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</si>
  <si>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</si>
  <si>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</si>
  <si>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</si>
  <si>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</si>
  <si>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</si>
  <si>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</si>
  <si>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</si>
  <si>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</si>
  <si>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</si>
  <si>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</si>
  <si>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</si>
  <si>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</si>
  <si>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</si>
  <si>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</si>
  <si>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</si>
  <si>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</si>
  <si>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</si>
  <si>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</si>
  <si>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</si>
  <si>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</si>
  <si>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</si>
  <si>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</si>
  <si>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</si>
  <si>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</si>
  <si>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</si>
  <si>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</si>
  <si>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</si>
  <si>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</si>
  <si>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</si>
  <si>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</si>
  <si>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</si>
  <si>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</si>
  <si>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</si>
  <si>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</si>
  <si>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</si>
  <si>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</si>
  <si>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</si>
  <si>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</si>
  <si>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</si>
  <si>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</si>
  <si>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</si>
  <si>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</si>
  <si>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</si>
  <si>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</si>
  <si>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</si>
  <si>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</si>
  <si>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</si>
  <si>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</si>
  <si>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</si>
  <si>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</si>
  <si>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</si>
  <si>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</si>
  <si>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</si>
  <si>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</si>
  <si>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</si>
  <si>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</si>
  <si>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</si>
  <si>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</si>
  <si>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</si>
  <si>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</si>
  <si>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</si>
  <si>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</si>
  <si>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</si>
  <si>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</si>
  <si>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</si>
  <si>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</si>
  <si>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</si>
  <si>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</si>
  <si>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</si>
  <si>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</si>
  <si>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</si>
  <si>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</si>
  <si>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</si>
  <si>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</si>
  <si>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</si>
  <si>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</si>
  <si>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</si>
  <si>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</si>
  <si>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</si>
  <si>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</si>
  <si>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</si>
  <si>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</si>
  <si>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</si>
  <si>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</si>
  <si>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</si>
  <si>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</si>
  <si>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</si>
  <si>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</si>
  <si>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</si>
  <si>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</si>
  <si>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</si>
  <si>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</si>
  <si>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</si>
  <si>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</si>
  <si>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</si>
  <si>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</si>
  <si>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</si>
  <si>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</si>
  <si>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</si>
  <si>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</si>
  <si>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</si>
  <si>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</si>
  <si>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</si>
  <si>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</si>
  <si>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</si>
  <si>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</si>
  <si>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</si>
  <si>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</si>
  <si>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</si>
  <si>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</si>
  <si>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</si>
  <si>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</si>
  <si>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</si>
  <si>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</si>
  <si>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</si>
  <si>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</si>
  <si>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</si>
  <si>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</si>
  <si>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</si>
  <si>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</si>
  <si>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</si>
  <si>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</si>
  <si>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</si>
  <si>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</si>
  <si>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</si>
  <si>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</si>
  <si>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</si>
  <si>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</si>
  <si>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</si>
  <si>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</si>
  <si>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</si>
  <si>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</si>
  <si>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</si>
  <si>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</si>
  <si>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</si>
  <si>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</si>
  <si>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</si>
  <si>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</si>
  <si>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</si>
  <si>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</si>
  <si>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</si>
  <si>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</si>
  <si>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</si>
  <si>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</si>
  <si>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</si>
  <si>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</si>
  <si>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</si>
  <si>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</si>
  <si>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</si>
  <si>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</si>
  <si>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</si>
  <si>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</si>
  <si>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</si>
  <si>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</si>
  <si>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</si>
  <si>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</si>
  <si>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</si>
  <si>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</si>
  <si>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</si>
  <si>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</si>
  <si>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</si>
  <si>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</si>
  <si>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</si>
  <si>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</si>
  <si>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</si>
  <si>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</si>
  <si>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</si>
  <si>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</si>
  <si>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</si>
  <si>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</si>
  <si>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</si>
  <si>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</si>
  <si>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</si>
  <si>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</si>
  <si>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</si>
  <si>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</si>
  <si>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</si>
  <si>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</si>
  <si>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</si>
  <si>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</si>
  <si>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</si>
  <si>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</si>
  <si>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</si>
  <si>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</si>
  <si>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</si>
  <si>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</si>
  <si>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</si>
  <si>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</si>
  <si>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</si>
  <si>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</si>
  <si>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</si>
  <si>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</si>
  <si>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</si>
  <si>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</si>
  <si>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</si>
  <si>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</si>
  <si>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</si>
  <si>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</si>
  <si>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</si>
  <si>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</si>
  <si>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</si>
  <si>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</si>
  <si>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</si>
  <si>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</si>
  <si>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</si>
  <si>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</si>
  <si>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</si>
  <si>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</si>
  <si>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</si>
  <si>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</si>
  <si>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</si>
  <si>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</si>
  <si>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</si>
  <si>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</si>
  <si>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</si>
  <si>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</si>
  <si>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</si>
  <si>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</si>
  <si>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</si>
  <si>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</si>
  <si>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</si>
  <si>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</si>
  <si>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</si>
  <si>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</si>
  <si>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</si>
  <si>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</si>
  <si>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</si>
  <si>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</si>
  <si>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</si>
  <si>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</si>
  <si>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</si>
  <si>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</si>
  <si>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</si>
  <si>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</si>
  <si>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</si>
  <si>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</si>
  <si>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</si>
  <si>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</si>
  <si>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</si>
  <si>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</si>
  <si>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</si>
  <si>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</si>
  <si>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</si>
  <si>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</si>
  <si>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</si>
  <si>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</si>
  <si>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</si>
  <si>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</si>
  <si>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</si>
  <si>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</si>
  <si>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</si>
  <si>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</si>
  <si>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</si>
  <si>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</si>
  <si>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</si>
  <si>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</si>
  <si>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</si>
  <si>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</si>
  <si>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</si>
  <si>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</si>
  <si>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</si>
  <si>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</si>
  <si>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</si>
  <si>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</si>
  <si>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</si>
  <si>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</si>
  <si>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</si>
  <si>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</si>
  <si>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</si>
  <si>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</si>
  <si>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</si>
  <si>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</si>
  <si>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</si>
  <si>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</si>
  <si>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</si>
  <si>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</si>
  <si>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</si>
  <si>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</si>
  <si>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</si>
  <si>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</si>
  <si>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</si>
  <si>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</si>
  <si>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</si>
  <si>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</si>
  <si>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</si>
  <si>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</si>
  <si>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</si>
  <si>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</si>
  <si>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</si>
  <si>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</si>
  <si>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</si>
  <si>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</si>
  <si>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</si>
  <si>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</si>
  <si>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</si>
  <si>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</si>
  <si>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</si>
  <si>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</si>
  <si>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</si>
  <si>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</si>
  <si>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</si>
  <si>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</si>
  <si>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</si>
  <si>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</si>
  <si>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</si>
  <si>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</si>
  <si>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</si>
  <si>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</si>
  <si>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</si>
  <si>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</si>
  <si>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</si>
  <si>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</si>
  <si>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</si>
  <si>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</si>
  <si>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</si>
  <si>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</si>
  <si>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</si>
  <si>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</si>
  <si>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</si>
  <si>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</si>
  <si>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</si>
  <si>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</si>
  <si>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</si>
  <si>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</si>
  <si>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</si>
  <si>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</si>
  <si>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</si>
  <si>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</si>
  <si>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</si>
  <si>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</si>
  <si>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</si>
  <si>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</si>
  <si>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</si>
  <si>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</si>
  <si>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</si>
  <si>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</si>
  <si>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</si>
  <si>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</si>
  <si>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</si>
  <si>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</si>
  <si>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</si>
  <si>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</si>
  <si>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</si>
  <si>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</si>
  <si>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</si>
  <si>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</si>
  <si>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</si>
  <si>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</si>
  <si>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</si>
  <si>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</si>
  <si>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</si>
  <si>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</si>
  <si>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</si>
  <si>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</si>
  <si>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</si>
  <si>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</si>
  <si>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</si>
  <si>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</si>
  <si>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</si>
  <si>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</si>
  <si>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</si>
  <si>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</si>
  <si>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</si>
  <si>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</si>
  <si>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</si>
  <si>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</si>
  <si>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</si>
  <si>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</si>
  <si>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</si>
  <si>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</si>
  <si>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</si>
  <si>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</si>
  <si>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</si>
  <si>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</si>
  <si>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</si>
  <si>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</si>
  <si>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</si>
  <si>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</si>
  <si>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</si>
  <si>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</si>
  <si>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</si>
  <si>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</si>
  <si>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</si>
  <si>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</si>
  <si>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</si>
  <si>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</si>
  <si>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</si>
  <si>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</si>
  <si>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</si>
  <si>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</si>
  <si>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</si>
  <si>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</si>
  <si>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</si>
  <si>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</si>
  <si>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</si>
  <si>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</si>
  <si>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</si>
  <si>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</si>
  <si>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</si>
  <si>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</si>
  <si>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</si>
  <si>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</si>
  <si>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</si>
  <si>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</si>
  <si>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</si>
  <si>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</si>
  <si>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</si>
  <si>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</si>
  <si>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</si>
  <si>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</si>
  <si>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</si>
  <si>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</si>
  <si>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</si>
  <si>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</si>
  <si>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</si>
  <si>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</si>
  <si>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</si>
  <si>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</si>
  <si>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</si>
  <si>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</si>
  <si>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</si>
  <si>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</si>
  <si>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</si>
  <si>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</si>
  <si>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</si>
  <si>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</si>
  <si>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</si>
  <si>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</si>
  <si>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</si>
  <si>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</si>
  <si>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</si>
  <si>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</si>
  <si>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</si>
  <si>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</si>
  <si>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</si>
  <si>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</si>
  <si>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</si>
  <si>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</si>
  <si>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</si>
  <si>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</si>
  <si>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</si>
  <si>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</si>
  <si>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</si>
  <si>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</si>
  <si>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</si>
  <si>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</si>
  <si>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</si>
  <si>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</si>
  <si>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</si>
  <si>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</si>
  <si>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</si>
  <si>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</si>
  <si>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</si>
  <si>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</si>
  <si>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</si>
  <si>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</si>
  <si>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</si>
  <si>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</si>
  <si>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</si>
  <si>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</si>
  <si>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</si>
  <si>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</si>
  <si>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</si>
  <si>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</si>
  <si>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</si>
  <si>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</si>
  <si>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</si>
  <si>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</si>
  <si>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</si>
  <si>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</si>
  <si>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</si>
  <si>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</si>
  <si>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</si>
  <si>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</si>
  <si>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</si>
  <si>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</si>
  <si>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</si>
  <si>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</si>
  <si>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</si>
  <si>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</si>
  <si>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</si>
  <si>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</si>
  <si>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</si>
  <si>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</si>
  <si>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</si>
  <si>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</si>
  <si>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</si>
  <si>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</si>
  <si>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</si>
  <si>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</si>
  <si>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</si>
  <si>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</si>
  <si>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</si>
  <si>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</si>
  <si>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</si>
  <si>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</si>
  <si>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</si>
  <si>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</si>
  <si>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</si>
  <si>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</si>
  <si>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</si>
  <si>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</si>
  <si>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</si>
  <si>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</si>
  <si>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</si>
  <si>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</si>
  <si>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</si>
  <si>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</si>
  <si>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</si>
  <si>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</si>
  <si>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</si>
  <si>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</si>
  <si>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</si>
  <si>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</si>
  <si>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</si>
  <si>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</si>
  <si>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</si>
  <si>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</si>
  <si>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</si>
  <si>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</si>
  <si>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</si>
  <si>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</si>
  <si>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</si>
  <si>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</si>
  <si>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</si>
  <si>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</si>
  <si>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</si>
  <si>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</si>
  <si>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</si>
  <si>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</si>
  <si>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</si>
  <si>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</si>
  <si>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</si>
  <si>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</si>
  <si>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</si>
  <si>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</si>
  <si>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</si>
  <si>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</si>
  <si>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</si>
  <si>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</si>
  <si>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</si>
  <si>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</si>
  <si>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</si>
  <si>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</si>
  <si>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</si>
  <si>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</si>
  <si>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</si>
  <si>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</si>
  <si>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</si>
  <si>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</si>
  <si>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</si>
  <si>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</si>
  <si>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</si>
  <si>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</si>
  <si>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</si>
  <si>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</si>
  <si>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</si>
  <si>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</si>
  <si>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</si>
  <si>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</si>
  <si>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</si>
  <si>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</si>
  <si>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</si>
  <si>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</si>
  <si>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</si>
  <si>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</si>
  <si>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</si>
  <si>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</si>
  <si>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</si>
  <si>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</si>
  <si>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</si>
  <si>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</si>
  <si>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</si>
  <si>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</si>
  <si>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</si>
  <si>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</si>
  <si>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</si>
  <si>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</si>
  <si>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</si>
  <si>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</si>
  <si>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</si>
  <si>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</si>
  <si>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</si>
  <si>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</si>
  <si>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</si>
  <si>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</si>
  <si>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</si>
  <si>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</si>
  <si>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</si>
  <si>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</si>
  <si>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</si>
  <si>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</si>
  <si>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</si>
  <si>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</si>
  <si>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</si>
  <si>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</si>
  <si>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</si>
  <si>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</si>
  <si>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</si>
  <si>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</si>
  <si>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</si>
  <si>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</si>
  <si>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</si>
  <si>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</si>
  <si>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</si>
  <si>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</si>
  <si>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</si>
  <si>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</si>
  <si>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</si>
  <si>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</si>
  <si>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</si>
  <si>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</si>
  <si>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</si>
  <si>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</si>
  <si>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</si>
  <si>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</si>
  <si>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</si>
  <si>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</si>
  <si>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</si>
  <si>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</si>
  <si>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</si>
  <si>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</si>
  <si>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</si>
  <si>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</si>
  <si>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</si>
  <si>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</si>
  <si>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</si>
  <si>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</si>
  <si>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</si>
  <si>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</si>
  <si>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</si>
  <si>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</si>
  <si>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</si>
  <si>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</si>
  <si>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</si>
  <si>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</si>
  <si>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</si>
  <si>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</si>
  <si>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</si>
  <si>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</si>
  <si>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</si>
  <si>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</si>
  <si>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</si>
  <si>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</si>
  <si>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</si>
  <si>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</si>
  <si>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</si>
  <si>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</si>
  <si>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</si>
  <si>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</si>
  <si>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</si>
  <si>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</si>
  <si>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</si>
  <si>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</si>
  <si>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</si>
  <si>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</si>
  <si>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</si>
  <si>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</si>
  <si>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</si>
  <si>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</si>
  <si>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</si>
  <si>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</si>
  <si>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</si>
  <si>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</si>
  <si>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</si>
  <si>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</si>
  <si>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</si>
  <si>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</si>
  <si>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</si>
  <si>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</si>
  <si>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</si>
  <si>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</si>
  <si>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</si>
  <si>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</si>
  <si>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</si>
  <si>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</si>
  <si>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</si>
  <si>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</si>
  <si>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</si>
  <si>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</si>
  <si>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</si>
  <si>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</si>
  <si>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</si>
  <si>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</si>
  <si>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</si>
  <si>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</si>
  <si>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</si>
  <si>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</si>
  <si>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</si>
  <si>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</si>
  <si>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</si>
  <si>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</si>
  <si>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</si>
  <si>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</si>
  <si>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</si>
  <si>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</si>
  <si>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</si>
  <si>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</si>
  <si>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</si>
  <si>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</si>
  <si>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</si>
  <si>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</si>
  <si>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</si>
  <si>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</si>
  <si>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</si>
  <si>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</si>
  <si>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</si>
  <si>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</si>
  <si>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</si>
  <si>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</si>
  <si>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</si>
  <si>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</si>
  <si>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</si>
  <si>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</si>
  <si>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</si>
  <si>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</si>
  <si>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</si>
  <si>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</si>
  <si>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</si>
  <si>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</si>
  <si>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</si>
  <si>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</si>
  <si>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</si>
  <si>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</si>
  <si>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</si>
  <si>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</si>
  <si>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</si>
  <si>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</si>
  <si>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</si>
  <si>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</si>
  <si>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</si>
  <si>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</si>
  <si>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</si>
  <si>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</si>
  <si>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</si>
  <si>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</si>
  <si>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</si>
  <si>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</si>
  <si>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</si>
  <si>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</si>
  <si>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</si>
  <si>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</si>
  <si>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</si>
  <si>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</si>
  <si>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</si>
  <si>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</si>
  <si>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</si>
  <si>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</si>
  <si>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</si>
  <si>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</si>
  <si>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</si>
  <si>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</si>
  <si>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</si>
  <si>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</si>
  <si>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</si>
  <si>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</si>
  <si>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</si>
  <si>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</si>
  <si>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</si>
  <si>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</si>
  <si>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</si>
  <si>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</si>
  <si>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</si>
  <si>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</si>
  <si>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</si>
  <si>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</si>
  <si>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</si>
  <si>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</si>
  <si>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</si>
  <si>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</si>
  <si>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</si>
  <si>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</si>
  <si>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</si>
  <si>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</si>
  <si>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</si>
  <si>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</si>
  <si>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</si>
  <si>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</si>
  <si>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</si>
  <si>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</si>
  <si>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</si>
  <si>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</si>
  <si>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</si>
  <si>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</si>
  <si>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</si>
  <si>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</si>
  <si>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</si>
  <si>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</si>
  <si>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</si>
  <si>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</si>
  <si>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</si>
  <si>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</si>
  <si>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</si>
  <si>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</si>
  <si>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</si>
  <si>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</si>
  <si>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</si>
  <si>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</si>
  <si>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</si>
  <si>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</si>
  <si>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</si>
  <si>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</si>
  <si>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</si>
  <si>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</si>
  <si>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</si>
  <si>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</si>
  <si>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</si>
  <si>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</si>
  <si>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</si>
  <si>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</si>
  <si>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</si>
  <si>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</si>
  <si>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</si>
  <si>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</si>
  <si>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</si>
  <si>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</si>
  <si>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</si>
  <si>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</si>
  <si>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</si>
  <si>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</si>
  <si>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</si>
  <si>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</si>
  <si>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</si>
  <si>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</si>
  <si>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</si>
  <si>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</si>
  <si>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</si>
  <si>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</si>
  <si>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</si>
  <si>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</si>
  <si>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</si>
  <si>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</si>
  <si>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</si>
  <si>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</si>
  <si>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</si>
  <si>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</si>
  <si>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</si>
  <si>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</si>
  <si>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</si>
  <si>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</si>
  <si>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</si>
  <si>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</si>
  <si>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</si>
  <si>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</si>
  <si>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</si>
  <si>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</si>
  <si>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</si>
  <si>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</si>
  <si>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</si>
  <si>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</si>
  <si>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</si>
  <si>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</si>
  <si>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</si>
  <si>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</si>
  <si>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</si>
  <si>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</si>
  <si>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</si>
  <si>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</si>
  <si>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</si>
  <si>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</si>
  <si>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</si>
  <si>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</si>
  <si>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</si>
  <si>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</si>
  <si>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</si>
  <si>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</si>
  <si>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</si>
  <si>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</si>
  <si>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</si>
  <si>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</si>
  <si>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</si>
  <si>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</si>
  <si>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</si>
  <si>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</si>
  <si>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</si>
  <si>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</si>
  <si>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</si>
  <si>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</si>
  <si>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</si>
  <si>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</si>
  <si>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</si>
  <si>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</si>
  <si>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</si>
  <si>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</si>
  <si>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</si>
  <si>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</si>
  <si>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</si>
  <si>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</si>
  <si>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</si>
  <si>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</si>
  <si>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</si>
  <si>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</si>
  <si>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</si>
  <si>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</si>
  <si>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</si>
  <si>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</si>
  <si>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</si>
  <si>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</si>
  <si>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</si>
  <si>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</si>
  <si>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</si>
  <si>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</si>
  <si>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</si>
  <si>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</si>
  <si>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</si>
  <si>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</si>
  <si>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</si>
  <si>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</si>
  <si>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</si>
  <si>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</si>
  <si>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</si>
  <si>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</si>
  <si>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</si>
  <si>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</si>
  <si>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</si>
  <si>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</si>
  <si>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</si>
  <si>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</si>
  <si>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</si>
  <si>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</si>
  <si>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</si>
  <si>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</si>
  <si>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</si>
  <si>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</si>
  <si>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</si>
  <si>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</si>
  <si>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</si>
  <si>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</si>
  <si>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</si>
  <si>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</si>
  <si>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</si>
  <si>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</si>
  <si>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</si>
  <si>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</si>
  <si>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</si>
  <si>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</si>
  <si>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</si>
  <si>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</si>
  <si>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</si>
  <si>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</si>
  <si>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</si>
  <si>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</si>
  <si>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</si>
  <si>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</si>
  <si>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</si>
  <si>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</si>
  <si>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</si>
  <si>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</si>
  <si>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</si>
  <si>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</si>
  <si>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</si>
  <si>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</si>
  <si>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</si>
  <si>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</si>
  <si>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</si>
  <si>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</si>
  <si>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</si>
  <si>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</si>
  <si>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</si>
  <si>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</si>
  <si>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</si>
  <si>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</si>
  <si>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</si>
  <si>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</si>
  <si>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</si>
  <si>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</si>
  <si>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</si>
  <si>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</si>
  <si>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</si>
  <si>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</si>
  <si>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</si>
  <si>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</si>
  <si>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</si>
  <si>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</si>
  <si>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</si>
  <si>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</si>
  <si>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</si>
  <si>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</si>
  <si>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</si>
  <si>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</si>
  <si>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</si>
  <si>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</si>
  <si>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</si>
  <si>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</si>
  <si>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</si>
  <si>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</si>
  <si>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</si>
  <si>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</si>
  <si>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</si>
  <si>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</si>
  <si>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</si>
  <si>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</si>
  <si>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</si>
  <si>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</si>
  <si>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</si>
  <si>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</si>
  <si>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</si>
  <si>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</si>
  <si>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</si>
  <si>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</si>
  <si>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</si>
  <si>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</si>
  <si>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</si>
  <si>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</si>
  <si>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</si>
  <si>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</si>
  <si>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</si>
  <si>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</si>
  <si>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</si>
  <si>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</si>
  <si>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</si>
  <si>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</si>
  <si>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</si>
  <si>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</si>
  <si>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</si>
  <si>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</si>
  <si>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</si>
  <si>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</si>
  <si>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</si>
  <si>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</si>
  <si>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</si>
  <si>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</si>
  <si>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</si>
  <si>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</si>
  <si>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</si>
  <si>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</si>
  <si>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</si>
  <si>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</si>
  <si>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</si>
  <si>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</si>
  <si>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</si>
  <si>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</si>
  <si>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</si>
  <si>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</si>
  <si>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</si>
  <si>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</si>
  <si>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</si>
  <si>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</si>
  <si>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</si>
  <si>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</si>
  <si>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</si>
  <si>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</si>
  <si>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</si>
  <si>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</si>
  <si>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</si>
  <si>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</si>
  <si>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</si>
  <si>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</si>
  <si>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</si>
  <si>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</si>
  <si>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</si>
  <si>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</si>
  <si>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</si>
  <si>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</si>
  <si>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</si>
  <si>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</si>
  <si>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</si>
  <si>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</si>
  <si>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</si>
  <si>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</si>
  <si>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</si>
  <si>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</si>
  <si>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</si>
  <si>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</si>
  <si>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</si>
  <si>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</si>
  <si>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</si>
  <si>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</si>
  <si>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</si>
  <si>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</si>
  <si>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</si>
  <si>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</si>
  <si>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</si>
  <si>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</si>
  <si>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</si>
  <si>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</si>
  <si>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</si>
  <si>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</si>
  <si>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</si>
  <si>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</si>
  <si>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</si>
  <si>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</si>
  <si>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</si>
  <si>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</si>
  <si>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</si>
  <si>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</si>
  <si>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</si>
  <si>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</si>
  <si>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</si>
  <si>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</si>
  <si>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</si>
  <si>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</si>
  <si>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</si>
  <si>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</si>
  <si>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</si>
  <si>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</si>
  <si>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</si>
  <si>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</si>
  <si>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</si>
  <si>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</si>
  <si>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</si>
  <si>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</si>
  <si>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</si>
  <si>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</si>
  <si>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</si>
  <si>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</si>
  <si>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</si>
  <si>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</si>
  <si>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</si>
  <si>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</si>
  <si>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</si>
  <si>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</si>
  <si>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</si>
  <si>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</si>
  <si>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</si>
  <si>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</si>
  <si>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</si>
  <si>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</si>
  <si>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</si>
  <si>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</si>
  <si>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</si>
  <si>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</si>
  <si>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</si>
  <si>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</si>
  <si>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</si>
  <si>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</si>
  <si>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</si>
  <si>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</si>
  <si>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</si>
  <si>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</si>
  <si>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</si>
  <si>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</si>
  <si>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</si>
  <si>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</si>
  <si>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</si>
  <si>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</si>
  <si>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</si>
  <si>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</si>
  <si>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</si>
  <si>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</si>
  <si>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</si>
  <si>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</si>
  <si>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</si>
  <si>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</si>
  <si>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</si>
  <si>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</si>
  <si>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</si>
  <si>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</si>
  <si>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</si>
  <si>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</si>
  <si>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</si>
  <si>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</si>
  <si>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</si>
  <si>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</si>
  <si>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</si>
  <si>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</si>
  <si>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</si>
  <si>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</si>
  <si>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</si>
  <si>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</si>
  <si>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</si>
  <si>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</si>
  <si>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</si>
  <si>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</si>
  <si>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</si>
  <si>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</si>
  <si>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</si>
  <si>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</si>
  <si>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</si>
  <si>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</si>
  <si>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</si>
  <si>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</si>
  <si>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</si>
  <si>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</si>
  <si>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</si>
  <si>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</si>
  <si>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</si>
  <si>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</si>
  <si>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</si>
  <si>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</si>
  <si>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</si>
  <si>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</si>
  <si>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</si>
  <si>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</si>
  <si>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</si>
  <si>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</si>
  <si>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</si>
  <si>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</si>
  <si>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</si>
  <si>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</si>
  <si>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</si>
  <si>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</si>
  <si>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</si>
  <si>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</si>
  <si>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</si>
  <si>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</si>
  <si>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</si>
  <si>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</si>
  <si>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</si>
  <si>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</si>
  <si>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</si>
  <si>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</si>
  <si>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</si>
  <si>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</si>
  <si>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</si>
  <si>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</si>
  <si>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</si>
  <si>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</si>
  <si>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</si>
  <si>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</si>
  <si>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</si>
  <si>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</si>
  <si>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</si>
  <si>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</si>
  <si>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</si>
  <si>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</si>
  <si>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</si>
  <si>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</si>
  <si>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</si>
  <si>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</si>
  <si>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</si>
  <si>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</si>
  <si>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</si>
  <si>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</si>
  <si>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</si>
  <si>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</si>
  <si>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</si>
  <si>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</si>
  <si>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</si>
  <si>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</si>
  <si>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</si>
  <si>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</si>
  <si>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</si>
  <si>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</si>
  <si>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</si>
  <si>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</si>
  <si>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</si>
  <si>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</si>
  <si>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</si>
  <si>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</si>
  <si>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</si>
  <si>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</si>
  <si>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</si>
  <si>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</si>
  <si>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</si>
  <si>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</si>
  <si>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</si>
  <si>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</si>
  <si>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</si>
  <si>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</si>
  <si>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</si>
  <si>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</si>
  <si>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</si>
  <si>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</si>
  <si>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</si>
  <si>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</si>
  <si>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</si>
  <si>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</si>
  <si>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</si>
  <si>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</si>
  <si>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</si>
  <si>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</si>
  <si>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</si>
  <si>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</si>
  <si>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</si>
  <si>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</si>
  <si>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</si>
  <si>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</si>
  <si>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</si>
  <si>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</si>
  <si>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</si>
  <si>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</si>
  <si>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</si>
  <si>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</si>
  <si>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</si>
  <si>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</si>
  <si>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</si>
  <si>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</si>
  <si>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</si>
  <si>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</si>
  <si>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</si>
  <si>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</si>
  <si>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</si>
  <si>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</si>
  <si>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</si>
  <si>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</si>
  <si>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</si>
  <si>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</si>
  <si>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</si>
  <si>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</si>
  <si>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</si>
  <si>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</si>
  <si>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</si>
  <si>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</si>
  <si>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</si>
  <si>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</si>
  <si>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</si>
  <si>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</si>
  <si>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</si>
  <si>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</si>
  <si>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</si>
  <si>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</si>
  <si>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</si>
  <si>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</si>
  <si>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</si>
  <si>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</si>
  <si>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</si>
  <si>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</si>
  <si>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</si>
  <si>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</si>
  <si>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</si>
  <si>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</si>
  <si>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</si>
  <si>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</si>
  <si>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</si>
  <si>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</si>
  <si>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</si>
  <si>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</si>
  <si>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</si>
  <si>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</si>
  <si>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</si>
  <si>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</si>
  <si>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</si>
  <si>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</si>
  <si>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</si>
  <si>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</si>
  <si>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</si>
  <si>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</si>
  <si>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</si>
  <si>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</si>
  <si>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</si>
  <si>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</si>
  <si>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</si>
  <si>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</si>
  <si>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</si>
  <si>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</si>
  <si>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</si>
  <si>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</si>
  <si>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</si>
  <si>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</si>
  <si>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</si>
  <si>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</si>
  <si>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</si>
  <si>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</si>
  <si>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</si>
  <si>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</si>
  <si>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</si>
  <si>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</si>
  <si>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</si>
  <si>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</si>
  <si>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</si>
  <si>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</si>
  <si>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</si>
  <si>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</si>
  <si>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</si>
  <si>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</si>
  <si>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</si>
  <si>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</si>
  <si>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</si>
  <si>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</si>
  <si>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</si>
  <si>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</si>
  <si>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</si>
  <si>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</si>
  <si>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</si>
  <si>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</si>
  <si>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</si>
  <si>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</si>
  <si>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</si>
  <si>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</si>
  <si>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</si>
  <si>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</si>
  <si>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</si>
  <si>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</si>
  <si>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</si>
  <si>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</si>
  <si>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</si>
  <si>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</si>
  <si>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</si>
  <si>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</si>
  <si>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</si>
  <si>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</si>
  <si>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</si>
  <si>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</si>
  <si>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</si>
  <si>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</si>
  <si>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</si>
  <si>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</si>
  <si>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</si>
  <si>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</si>
  <si>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</si>
  <si>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</si>
  <si>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</si>
  <si>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</si>
  <si>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</si>
  <si>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</si>
  <si>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</si>
  <si>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</si>
  <si>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</si>
  <si>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</si>
  <si>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</si>
  <si>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</si>
  <si>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</si>
  <si>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</si>
  <si>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</si>
  <si>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</si>
  <si>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</si>
  <si>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</si>
  <si>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</si>
  <si>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</si>
  <si>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</si>
  <si>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</si>
  <si>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</si>
  <si>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</si>
  <si>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</si>
  <si>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</si>
  <si>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</si>
  <si>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</si>
  <si>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</si>
  <si>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</si>
  <si>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</si>
  <si>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</si>
  <si>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</si>
  <si>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</si>
  <si>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</si>
  <si>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</si>
  <si>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</si>
  <si>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</si>
  <si>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</si>
  <si>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</si>
  <si>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</si>
  <si>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</si>
  <si>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</si>
  <si>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</si>
  <si>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</si>
  <si>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</si>
  <si>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</si>
  <si>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</si>
  <si>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</si>
  <si>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</si>
  <si>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</si>
  <si>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</si>
  <si>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</si>
  <si>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</si>
  <si>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</si>
  <si>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</si>
  <si>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</si>
  <si>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</si>
  <si>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</si>
  <si>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</si>
  <si>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</si>
  <si>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</si>
  <si>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</si>
  <si>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</si>
  <si>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</si>
  <si>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</si>
  <si>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</si>
  <si>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</si>
  <si>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</si>
  <si>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</si>
  <si>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</si>
  <si>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</si>
  <si>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</si>
  <si>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</si>
  <si>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</si>
  <si>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</si>
  <si>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</si>
  <si>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</si>
  <si>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</si>
  <si>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</si>
  <si>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</si>
  <si>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</si>
  <si>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</si>
  <si>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</si>
  <si>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</si>
  <si>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</si>
  <si>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</si>
  <si>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</si>
  <si>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</si>
  <si>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</si>
  <si>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</si>
  <si>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</si>
  <si>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</si>
  <si>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</si>
  <si>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</si>
  <si>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</si>
  <si>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</si>
  <si>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</si>
  <si>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</si>
  <si>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</si>
  <si>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</si>
  <si>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</si>
  <si>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</si>
  <si>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</si>
  <si>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</si>
  <si>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</si>
  <si>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</si>
  <si>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</si>
  <si>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</si>
  <si>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</si>
  <si>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</si>
  <si>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</si>
  <si>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</si>
  <si>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</si>
  <si>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</si>
  <si>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</si>
  <si>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</si>
  <si>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</si>
  <si>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</si>
  <si>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</si>
  <si>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</si>
  <si>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</si>
  <si>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</si>
  <si>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</si>
  <si>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</si>
  <si>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</si>
  <si>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</si>
  <si>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</si>
  <si>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</si>
  <si>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</si>
  <si>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</si>
  <si>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</si>
  <si>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</si>
  <si>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</si>
  <si>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</si>
  <si>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</si>
  <si>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</si>
  <si>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</si>
  <si>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</si>
  <si>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</si>
  <si>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</si>
  <si>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</si>
  <si>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</si>
  <si>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</si>
  <si>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</si>
  <si>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</si>
  <si>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</si>
  <si>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</si>
  <si>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</si>
  <si>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</si>
  <si>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</si>
  <si>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</si>
  <si>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</si>
  <si>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</si>
  <si>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</si>
  <si>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</si>
  <si>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</si>
  <si>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</si>
  <si>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</si>
  <si>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</si>
  <si>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</si>
  <si>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</si>
  <si>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</si>
  <si>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</si>
  <si>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</si>
  <si>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</si>
  <si>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</si>
  <si>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</si>
  <si>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</si>
  <si>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</si>
  <si>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</si>
  <si>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</si>
  <si>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</si>
  <si>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</si>
  <si>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</si>
  <si>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</si>
  <si>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</si>
  <si>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</si>
  <si>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</si>
  <si>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</si>
  <si>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</si>
  <si>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</si>
  <si>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</si>
  <si>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</si>
  <si>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</si>
  <si>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</si>
  <si>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</si>
  <si>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</si>
  <si>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</si>
  <si>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</si>
  <si>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</si>
  <si>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</si>
  <si>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</si>
  <si>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</si>
  <si>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</si>
  <si>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</si>
  <si>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</si>
  <si>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</si>
  <si>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</si>
  <si>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</si>
  <si>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</si>
  <si>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</si>
  <si>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</si>
  <si>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</si>
  <si>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</si>
  <si>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</si>
  <si>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</si>
  <si>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</si>
  <si>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</si>
  <si>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</si>
  <si>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</si>
  <si>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</si>
  <si>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</si>
  <si>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</si>
  <si>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</si>
  <si>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</si>
  <si>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</si>
  <si>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</si>
  <si>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</si>
  <si>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</si>
  <si>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</si>
  <si>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</si>
  <si>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</si>
  <si>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</si>
  <si>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</si>
  <si>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</si>
  <si>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</si>
  <si>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</si>
  <si>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</si>
  <si>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</si>
  <si>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</si>
  <si>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</si>
  <si>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</si>
  <si>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</si>
  <si>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</si>
  <si>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</si>
  <si>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</si>
  <si>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</si>
  <si>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</si>
  <si>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</si>
  <si>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</si>
  <si>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</si>
  <si>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</si>
  <si>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</si>
  <si>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</si>
  <si>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</si>
  <si>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</si>
  <si>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</si>
  <si>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</si>
  <si>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</si>
  <si>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</si>
  <si>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</si>
  <si>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</si>
  <si>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</si>
  <si>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</si>
  <si>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</si>
  <si>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</si>
  <si>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</si>
  <si>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</si>
  <si>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</si>
  <si>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</si>
  <si>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</si>
  <si>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</si>
  <si>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</si>
  <si>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</si>
  <si>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</si>
  <si>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</si>
  <si>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</si>
  <si>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</si>
  <si>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</si>
  <si>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</si>
  <si>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</si>
  <si>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</si>
  <si>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</si>
  <si>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</si>
  <si>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</si>
  <si>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</si>
  <si>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</si>
  <si>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</si>
  <si>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</si>
  <si>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</si>
  <si>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</si>
  <si>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</si>
  <si>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</si>
  <si>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</si>
  <si>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</si>
  <si>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</si>
  <si>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</si>
  <si>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</si>
  <si>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</si>
  <si>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</si>
  <si>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</si>
  <si>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</si>
  <si>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</si>
  <si>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</si>
  <si>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</si>
  <si>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</si>
  <si>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</si>
  <si>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</si>
  <si>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</si>
  <si>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</si>
  <si>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</si>
  <si>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</si>
  <si>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</si>
  <si>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</si>
  <si>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</si>
  <si>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</si>
  <si>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</si>
  <si>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</si>
  <si>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</si>
  <si>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</si>
  <si>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</si>
  <si>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</si>
  <si>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</si>
  <si>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</si>
  <si>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</si>
  <si>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</si>
  <si>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</si>
  <si>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</si>
  <si>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</si>
  <si>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</si>
  <si>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</si>
  <si>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</si>
  <si>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</si>
  <si>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</si>
  <si>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</si>
  <si>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</si>
  <si>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</si>
  <si>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</si>
  <si>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</si>
  <si>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</si>
  <si>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</si>
  <si>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</si>
  <si>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</si>
  <si>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</si>
  <si>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</si>
  <si>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</si>
  <si>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</si>
  <si>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</si>
  <si>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</si>
  <si>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</si>
  <si>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</si>
  <si>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</si>
  <si>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</si>
  <si>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</si>
  <si>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</si>
  <si>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</si>
  <si>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</si>
  <si>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</si>
  <si>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</si>
  <si>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</si>
  <si>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</si>
  <si>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</si>
  <si>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</si>
  <si>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</si>
  <si>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</si>
  <si>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</si>
  <si>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</si>
  <si>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</si>
  <si>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</si>
  <si>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</si>
  <si>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</si>
  <si>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</si>
  <si>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</si>
  <si>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</si>
  <si>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</si>
  <si>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</si>
  <si>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</si>
  <si>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</si>
  <si>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</si>
  <si>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</si>
  <si>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</si>
  <si>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</si>
  <si>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</si>
  <si>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</si>
  <si>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</si>
  <si>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</si>
  <si>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</si>
  <si>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</si>
  <si>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</si>
  <si>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</si>
  <si>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</si>
  <si>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</si>
  <si>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</si>
  <si>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</si>
  <si>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</si>
  <si>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</si>
  <si>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</si>
  <si>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</si>
  <si>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</si>
  <si>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</si>
  <si>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</si>
  <si>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</si>
  <si>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</si>
  <si>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</si>
  <si>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</si>
  <si>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</si>
  <si>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</si>
  <si>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</si>
  <si>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</si>
  <si>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</si>
  <si>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</si>
  <si>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</si>
  <si>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</si>
  <si>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</si>
  <si>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</si>
  <si>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</si>
  <si>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</si>
  <si>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</si>
  <si>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</si>
  <si>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</si>
  <si>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</si>
  <si>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</si>
  <si>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</si>
  <si>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</si>
  <si>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</si>
  <si>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</si>
  <si>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</si>
  <si>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</si>
  <si>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</si>
  <si>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</si>
  <si>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</si>
  <si>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</si>
  <si>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</si>
  <si>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</si>
  <si>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</si>
  <si>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</si>
  <si>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</si>
  <si>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</si>
  <si>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</si>
  <si>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</si>
  <si>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</si>
  <si>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</si>
  <si>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</si>
  <si>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</si>
  <si>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</si>
  <si>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</si>
  <si>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</si>
  <si>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</si>
  <si>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</si>
  <si>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</si>
  <si>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</si>
  <si>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</si>
  <si>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</si>
  <si>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</si>
  <si>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</si>
  <si>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</si>
  <si>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</si>
  <si>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</si>
  <si>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</si>
  <si>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</si>
  <si>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</si>
  <si>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</si>
  <si>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</si>
  <si>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</si>
  <si>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</si>
  <si>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</si>
  <si>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</si>
  <si>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</si>
  <si>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</si>
  <si>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</si>
  <si>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</si>
  <si>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</si>
  <si>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</si>
  <si>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</si>
  <si>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</si>
  <si>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</si>
  <si>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</si>
  <si>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</si>
  <si>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</si>
  <si>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</si>
  <si>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</si>
  <si>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</si>
  <si>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</si>
  <si>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</si>
  <si>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</si>
  <si>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</si>
  <si>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</si>
  <si>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</si>
  <si>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</si>
  <si>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</si>
  <si>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</si>
  <si>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</si>
  <si>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</si>
  <si>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</si>
  <si>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</si>
  <si>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</si>
  <si>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</si>
  <si>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</si>
  <si>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</si>
  <si>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</si>
  <si>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</si>
  <si>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</si>
  <si>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</si>
  <si>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</si>
  <si>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</si>
  <si>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</si>
  <si>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</si>
  <si>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</si>
  <si>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</si>
  <si>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</si>
  <si>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</si>
  <si>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</si>
  <si>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</si>
  <si>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</si>
  <si>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</si>
  <si>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</si>
  <si>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</si>
  <si>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</si>
  <si>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</si>
  <si>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</si>
  <si>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</si>
  <si>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</si>
  <si>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</si>
  <si>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</si>
  <si>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</si>
  <si>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</si>
  <si>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</si>
  <si>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</si>
  <si>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</si>
  <si>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</si>
  <si>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</si>
  <si>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</si>
  <si>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</si>
  <si>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</si>
  <si>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</si>
  <si>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</si>
  <si>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</si>
  <si>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</si>
  <si>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</si>
  <si>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</si>
  <si>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</si>
  <si>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</si>
  <si>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</si>
  <si>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</si>
  <si>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</si>
  <si>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</si>
  <si>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</si>
  <si>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</si>
  <si>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</si>
  <si>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</si>
  <si>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</si>
  <si>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</si>
  <si>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</si>
  <si>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</si>
  <si>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</si>
  <si>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</si>
  <si>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</si>
  <si>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</si>
  <si>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</si>
  <si>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</si>
  <si>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</si>
  <si>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</si>
  <si>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</si>
  <si>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</si>
  <si>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</si>
  <si>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</si>
  <si>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</si>
  <si>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</si>
  <si>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</si>
  <si>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</si>
  <si>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</si>
  <si>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</si>
  <si>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</si>
  <si>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</si>
  <si>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</si>
  <si>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</si>
  <si>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</si>
  <si>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</si>
  <si>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</si>
  <si>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</si>
  <si>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</si>
  <si>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</si>
  <si>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</si>
  <si>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</si>
  <si>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</si>
  <si>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</si>
  <si>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</si>
  <si>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</si>
  <si>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</si>
  <si>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</si>
  <si>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</si>
  <si>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</si>
  <si>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</si>
  <si>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</si>
  <si>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</si>
  <si>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</si>
  <si>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</si>
  <si>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</si>
  <si>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</si>
  <si>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</si>
  <si>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</si>
  <si>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</si>
  <si>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</si>
  <si>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</si>
  <si>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</si>
  <si>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</si>
  <si>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</si>
  <si>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</si>
  <si>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</si>
  <si>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</si>
  <si>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</si>
  <si>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</si>
  <si>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</si>
  <si>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</si>
  <si>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</si>
  <si>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</si>
  <si>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</si>
  <si>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</si>
  <si>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</si>
  <si>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</si>
  <si>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</si>
  <si>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</si>
  <si>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</si>
  <si>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</si>
  <si>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</si>
  <si>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</si>
  <si>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</si>
  <si>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</si>
  <si>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</si>
  <si>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</si>
  <si>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</si>
  <si>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</si>
  <si>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</si>
  <si>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</si>
  <si>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</si>
  <si>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</si>
  <si>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</si>
  <si>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</si>
  <si>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</si>
  <si>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</si>
  <si>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</si>
  <si>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</si>
  <si>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</si>
  <si>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</si>
  <si>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</si>
  <si>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</si>
  <si>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</si>
  <si>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</si>
  <si>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</si>
  <si>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</si>
  <si>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</si>
  <si>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</si>
  <si>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</si>
  <si>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</si>
  <si>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</si>
  <si>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</si>
  <si>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</si>
  <si>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</si>
  <si>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</si>
  <si>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</si>
  <si>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</si>
  <si>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</si>
  <si>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</si>
  <si>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</si>
  <si>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</si>
  <si>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</si>
  <si>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</si>
  <si>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</si>
  <si>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</si>
  <si>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</si>
  <si>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</si>
  <si>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</si>
  <si>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</si>
  <si>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</si>
  <si>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</si>
  <si>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</si>
  <si>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</si>
  <si>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</si>
  <si>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</si>
  <si>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</si>
  <si>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</si>
  <si>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</si>
  <si>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</si>
  <si>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</si>
  <si>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</si>
  <si>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</si>
  <si>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</si>
  <si>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</si>
  <si>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</si>
  <si>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</si>
  <si>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</si>
  <si>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</si>
  <si>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</si>
  <si>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</si>
  <si>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</si>
  <si>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</si>
  <si>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</si>
  <si>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</si>
  <si>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</si>
  <si>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</si>
  <si>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</si>
  <si>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</si>
  <si>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</si>
  <si>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</si>
  <si>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</si>
  <si>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</si>
  <si>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</si>
  <si>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</si>
  <si>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</si>
  <si>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</si>
  <si>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</si>
  <si>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</si>
  <si>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</si>
  <si>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</si>
  <si>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</si>
  <si>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</si>
  <si>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</si>
  <si>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</si>
  <si>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</si>
  <si>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</si>
  <si>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</si>
  <si>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</si>
  <si>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</si>
  <si>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</si>
  <si>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</si>
  <si>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</si>
  <si>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</si>
  <si>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</si>
  <si>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</si>
  <si>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</si>
  <si>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</si>
  <si>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</si>
  <si>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</si>
  <si>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</si>
  <si>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</si>
  <si>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</si>
  <si>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</si>
  <si>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</si>
  <si>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</si>
  <si>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</si>
  <si>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</si>
  <si>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</si>
  <si>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</si>
  <si>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</si>
  <si>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</si>
  <si>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</si>
  <si>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</si>
  <si>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</si>
  <si>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</si>
  <si>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</si>
  <si>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</si>
  <si>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</si>
  <si>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</si>
  <si>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</si>
  <si>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</si>
  <si>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</si>
  <si>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</si>
  <si>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</si>
  <si>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</si>
  <si>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</si>
  <si>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</si>
  <si>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</si>
  <si>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</si>
  <si>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</si>
  <si>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</si>
  <si>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</si>
  <si>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</si>
  <si>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</si>
  <si>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</si>
  <si>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</si>
  <si>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</si>
  <si>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</si>
  <si>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</si>
  <si>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</si>
  <si>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</si>
  <si>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</si>
  <si>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</si>
  <si>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</si>
  <si>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</si>
  <si>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</si>
  <si>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</si>
  <si>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</si>
  <si>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</si>
  <si>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</si>
  <si>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</si>
  <si>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</si>
  <si>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</si>
  <si>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</si>
  <si>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</si>
  <si>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</si>
  <si>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</si>
  <si>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</si>
  <si>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</si>
  <si>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</si>
  <si>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</si>
  <si>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</si>
  <si>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</si>
  <si>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</si>
  <si>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</si>
  <si>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</si>
  <si>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</si>
  <si>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</si>
  <si>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</si>
  <si>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</si>
  <si>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</si>
  <si>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</si>
  <si>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</si>
  <si>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</si>
  <si>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</si>
  <si>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</si>
  <si>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</si>
  <si>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</si>
  <si>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</si>
  <si>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</si>
  <si>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</si>
  <si>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</si>
  <si>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</si>
  <si>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</si>
  <si>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</si>
  <si>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</si>
  <si>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</si>
  <si>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</si>
  <si>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</si>
  <si>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</si>
  <si>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</si>
  <si>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</si>
  <si>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</si>
  <si>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</si>
  <si>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</si>
  <si>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</si>
  <si>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</si>
  <si>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</si>
  <si>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</si>
  <si>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</si>
  <si>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</si>
  <si>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</si>
  <si>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</si>
  <si>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</si>
  <si>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</si>
  <si>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</si>
  <si>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</si>
  <si>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</si>
  <si>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</si>
  <si>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</si>
  <si>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</si>
  <si>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</si>
  <si>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</si>
  <si>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</si>
  <si>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</si>
  <si>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</si>
  <si>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</si>
  <si>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</si>
  <si>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</si>
  <si>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</si>
  <si>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</si>
  <si>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</si>
  <si>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</si>
  <si>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</si>
  <si>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</si>
  <si>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</si>
  <si>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</si>
  <si>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</si>
  <si>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</si>
  <si>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</si>
  <si>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</si>
  <si>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</si>
  <si>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</si>
  <si>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</si>
  <si>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</si>
  <si>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</si>
  <si>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</si>
  <si>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</si>
  <si>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</si>
  <si>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</si>
  <si>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</si>
  <si>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</si>
  <si>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</si>
  <si>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</si>
  <si>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</si>
  <si>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</si>
  <si>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</si>
  <si>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</si>
  <si>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</si>
  <si>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</si>
  <si>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</si>
  <si>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</si>
  <si>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</si>
  <si>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</si>
  <si>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</si>
  <si>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</si>
  <si>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</si>
  <si>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</si>
  <si>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</si>
  <si>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</si>
  <si>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</si>
  <si>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</si>
  <si>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</si>
  <si>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</si>
  <si>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</si>
  <si>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</si>
  <si>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</si>
  <si>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</si>
  <si>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</si>
  <si>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</si>
  <si>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</si>
  <si>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</si>
  <si>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</si>
  <si>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</si>
  <si>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</si>
  <si>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</si>
  <si>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</si>
  <si>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</si>
  <si>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</si>
  <si>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</si>
  <si>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</si>
  <si>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</si>
  <si>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</si>
  <si>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</si>
  <si>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</si>
  <si>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</si>
  <si>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</si>
  <si>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</si>
  <si>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</si>
  <si>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</si>
  <si>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</si>
  <si>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</si>
  <si>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</si>
  <si>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</si>
  <si>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</si>
  <si>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</si>
  <si>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</si>
  <si>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</si>
  <si>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</si>
  <si>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</si>
  <si>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</si>
  <si>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</si>
  <si>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</si>
  <si>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</si>
  <si>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</si>
  <si>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</si>
  <si>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</si>
  <si>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</si>
  <si>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</si>
  <si>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</si>
  <si>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</si>
  <si>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</si>
  <si>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</si>
  <si>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</si>
  <si>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</si>
  <si>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</si>
  <si>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</si>
  <si>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</si>
  <si>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</si>
  <si>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</si>
  <si>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</si>
  <si>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</si>
  <si>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</si>
  <si>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</si>
  <si>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</si>
  <si>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</si>
  <si>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</si>
  <si>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</si>
  <si>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</si>
  <si>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</si>
  <si>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</si>
  <si>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</si>
  <si>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</si>
  <si>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</si>
  <si>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</si>
  <si>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</si>
  <si>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</si>
  <si>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</si>
  <si>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</si>
  <si>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</si>
  <si>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</si>
  <si>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</si>
  <si>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</si>
  <si>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</si>
  <si>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</si>
  <si>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</si>
  <si>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</si>
  <si>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</si>
  <si>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</si>
  <si>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</si>
  <si>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</si>
  <si>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</si>
  <si>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</si>
  <si>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</si>
  <si>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</si>
  <si>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</si>
  <si>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</si>
  <si>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</si>
  <si>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</si>
  <si>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</si>
  <si>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</si>
  <si>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</si>
  <si>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</si>
  <si>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</si>
  <si>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</si>
  <si>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</si>
  <si>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</si>
  <si>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</si>
  <si>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</si>
  <si>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</si>
  <si>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</si>
  <si>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</si>
  <si>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</si>
  <si>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</si>
  <si>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</si>
  <si>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</si>
  <si>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</si>
  <si>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</si>
  <si>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</si>
  <si>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</si>
  <si>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</si>
  <si>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</si>
  <si>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</si>
  <si>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</si>
  <si>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</si>
  <si>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</si>
  <si>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</si>
  <si>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</si>
  <si>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</si>
  <si>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</si>
  <si>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</si>
  <si>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</si>
  <si>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</si>
  <si>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</si>
  <si>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</si>
  <si>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</si>
  <si>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</si>
  <si>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</si>
  <si>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</si>
  <si>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</si>
  <si>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</si>
  <si>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</si>
  <si>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</si>
  <si>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</si>
  <si>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</si>
  <si>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</si>
  <si>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</si>
  <si>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</si>
  <si>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</si>
  <si>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</si>
  <si>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</si>
  <si>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</si>
  <si>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</si>
  <si>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</si>
  <si>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</si>
  <si>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</si>
  <si>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</si>
  <si>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</si>
  <si>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</si>
  <si>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</si>
  <si>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</si>
  <si>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</si>
  <si>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</si>
  <si>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</si>
  <si>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</si>
  <si>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</si>
  <si>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</si>
  <si>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</si>
  <si>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</si>
  <si>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</si>
  <si>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</si>
  <si>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</si>
  <si>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</si>
  <si>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</si>
  <si>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</si>
  <si>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</si>
  <si>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</si>
  <si>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</si>
  <si>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</si>
  <si>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</si>
  <si>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</si>
  <si>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</si>
  <si>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</si>
  <si>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</si>
  <si>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</si>
  <si>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</si>
  <si>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</si>
  <si>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</si>
  <si>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</si>
  <si>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</si>
  <si>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</si>
  <si>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</si>
  <si>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</si>
  <si>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</si>
  <si>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</si>
  <si>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</si>
  <si>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</si>
  <si>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</si>
  <si>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</si>
  <si>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</si>
  <si>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</si>
  <si>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</si>
  <si>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</si>
  <si>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</si>
  <si>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</si>
  <si>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</si>
  <si>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</si>
  <si>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</si>
  <si>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</si>
  <si>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</si>
  <si>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</si>
  <si>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</si>
  <si>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</si>
  <si>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</si>
  <si>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</si>
  <si>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</si>
  <si>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</si>
  <si>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</si>
  <si>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</si>
  <si>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</si>
  <si>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</si>
  <si>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</si>
  <si>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</si>
  <si>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</si>
  <si>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</si>
  <si>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</si>
  <si>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</si>
  <si>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</si>
  <si>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</si>
  <si>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</si>
  <si>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</si>
  <si>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</si>
  <si>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</si>
  <si>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</si>
  <si>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</si>
  <si>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</si>
  <si>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</si>
  <si>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</si>
  <si>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</si>
  <si>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</si>
  <si>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</si>
  <si>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</si>
  <si>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</si>
  <si>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</si>
  <si>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</si>
  <si>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</si>
  <si>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</si>
  <si>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</si>
  <si>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</si>
  <si>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</si>
  <si>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</si>
  <si>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</si>
  <si>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</si>
  <si>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</si>
  <si>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</si>
  <si>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</si>
  <si>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</si>
  <si>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</si>
  <si>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</si>
  <si>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</si>
  <si>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</si>
  <si>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</si>
  <si>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</si>
  <si>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</si>
  <si>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</si>
  <si>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</si>
  <si>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</si>
  <si>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</si>
  <si>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</si>
  <si>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</si>
  <si>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</si>
  <si>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</si>
  <si>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</si>
  <si>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</si>
  <si>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</si>
  <si>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</si>
  <si>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</si>
  <si>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</si>
  <si>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</si>
  <si>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</si>
  <si>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</si>
  <si>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</si>
  <si>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</si>
  <si>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</si>
  <si>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</si>
  <si>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</si>
  <si>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</si>
  <si>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</si>
  <si>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</si>
  <si>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</si>
  <si>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</si>
  <si>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</si>
  <si>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</si>
  <si>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</si>
  <si>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</si>
  <si>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</si>
  <si>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</si>
  <si>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</si>
  <si>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</si>
  <si>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</si>
  <si>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</si>
  <si>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</si>
  <si>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</si>
  <si>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</si>
  <si>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</si>
  <si>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</si>
  <si>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</si>
  <si>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</si>
  <si>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</si>
  <si>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</si>
  <si>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</si>
  <si>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</si>
  <si>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</si>
  <si>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</si>
  <si>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</si>
  <si>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</si>
  <si>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</si>
  <si>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</si>
  <si>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</si>
  <si>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</si>
  <si>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</si>
  <si>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</si>
  <si>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</si>
  <si>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</si>
  <si>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</si>
  <si>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</si>
  <si>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</si>
  <si>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</si>
  <si>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</si>
  <si>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</si>
  <si>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</si>
  <si>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</si>
  <si>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</si>
  <si>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</si>
  <si>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</si>
  <si>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</si>
  <si>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</si>
  <si>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</si>
  <si>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</si>
  <si>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</si>
  <si>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</si>
  <si>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</si>
  <si>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</si>
  <si>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</si>
  <si>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</si>
  <si>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</si>
  <si>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</si>
  <si>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</si>
  <si>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</si>
  <si>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</si>
  <si>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</si>
  <si>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</si>
  <si>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</si>
  <si>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</si>
  <si>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</si>
  <si>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</si>
  <si>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</si>
  <si>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</si>
  <si>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</si>
  <si>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</si>
  <si>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</si>
  <si>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</si>
  <si>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</si>
  <si>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</si>
  <si>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</si>
  <si>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</si>
  <si>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</si>
  <si>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</si>
  <si>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</si>
  <si>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</si>
  <si>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</si>
  <si>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</si>
  <si>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</si>
  <si>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</si>
  <si>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</si>
  <si>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</si>
  <si>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</si>
  <si>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</si>
  <si>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</si>
  <si>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</si>
  <si>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</si>
  <si>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</si>
  <si>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</si>
  <si>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</si>
  <si>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</si>
  <si>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</si>
  <si>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</si>
  <si>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</si>
  <si>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</si>
  <si>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</si>
  <si>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</si>
  <si>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</si>
  <si>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</si>
  <si>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</si>
  <si>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</si>
  <si>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</si>
  <si>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</si>
  <si>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</si>
  <si>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</si>
  <si>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</si>
  <si>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</si>
  <si>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</si>
  <si>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</si>
  <si>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</si>
  <si>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</si>
  <si>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</si>
  <si>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</si>
  <si>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</si>
  <si>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</si>
  <si>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</si>
  <si>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</si>
  <si>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</si>
  <si>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</si>
  <si>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</si>
  <si>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</si>
  <si>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</si>
  <si>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</si>
  <si>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</si>
  <si>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</si>
  <si>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</si>
  <si>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</si>
  <si>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</si>
  <si>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</si>
  <si>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</si>
  <si>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</si>
  <si>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</si>
  <si>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</si>
  <si>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</si>
  <si>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</si>
  <si>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</si>
  <si>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</si>
  <si>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</si>
  <si>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</si>
  <si>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</si>
  <si>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</si>
  <si>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</si>
  <si>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</si>
  <si>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</si>
  <si>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</si>
  <si>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</si>
  <si>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</si>
  <si>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</si>
  <si>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</si>
  <si>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</si>
  <si>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</si>
  <si>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</si>
  <si>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</si>
  <si>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</si>
  <si>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</si>
  <si>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</si>
  <si>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</si>
  <si>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</si>
  <si>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</si>
  <si>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</si>
  <si>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</si>
  <si>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</si>
  <si>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</si>
  <si>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</si>
  <si>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</si>
  <si>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</si>
  <si>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</si>
  <si>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</si>
  <si>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</si>
  <si>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</si>
  <si>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</si>
  <si>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</si>
  <si>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</si>
  <si>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</si>
  <si>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</si>
  <si>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</si>
  <si>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</si>
  <si>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</si>
  <si>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</si>
  <si>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</si>
  <si>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</si>
  <si>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</si>
  <si>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</si>
  <si>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</si>
  <si>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</si>
  <si>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</si>
  <si>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</si>
  <si>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</si>
  <si>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</si>
  <si>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</si>
  <si>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</si>
  <si>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</si>
  <si>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</si>
  <si>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</si>
  <si>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</si>
  <si>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</si>
  <si>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</si>
  <si>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</si>
  <si>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</si>
  <si>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</si>
  <si>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</si>
  <si>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</si>
  <si>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</si>
  <si>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</si>
  <si>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</si>
  <si>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</si>
  <si>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</si>
  <si>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</si>
  <si>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</si>
  <si>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</si>
  <si>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</si>
  <si>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</si>
  <si>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</si>
  <si>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</si>
  <si>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</si>
  <si>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</si>
  <si>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</si>
  <si>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</si>
  <si>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</si>
  <si>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</si>
  <si>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</si>
  <si>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</si>
  <si>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</si>
  <si>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</si>
  <si>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</si>
  <si>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</si>
  <si>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</si>
  <si>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</si>
  <si>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</si>
  <si>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</si>
  <si>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</si>
  <si>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</si>
  <si>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</si>
  <si>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</si>
  <si>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</si>
  <si>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</si>
  <si>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</si>
  <si>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</si>
  <si>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</si>
  <si>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</si>
  <si>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</si>
  <si>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</si>
  <si>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</si>
  <si>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</si>
  <si>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</si>
  <si>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</si>
  <si>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</si>
  <si>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</si>
  <si>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</si>
  <si>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</si>
  <si>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</si>
  <si>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</si>
  <si>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</si>
  <si>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</si>
  <si>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</si>
  <si>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</si>
  <si>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</si>
  <si>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</si>
  <si>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</si>
  <si>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</si>
  <si>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</si>
  <si>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</si>
  <si>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</si>
  <si>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</si>
  <si>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</si>
  <si>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</si>
  <si>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</si>
  <si>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</si>
  <si>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</si>
  <si>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</si>
  <si>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</si>
  <si>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</si>
  <si>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</si>
  <si>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</si>
  <si>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</si>
  <si>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</si>
  <si>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</si>
  <si>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</si>
  <si>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</si>
  <si>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</si>
  <si>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</si>
  <si>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</si>
  <si>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</si>
  <si>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</si>
  <si>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</si>
  <si>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</si>
  <si>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</si>
  <si>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</si>
  <si>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</si>
  <si>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</si>
  <si>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</si>
  <si>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</si>
  <si>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</si>
  <si>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</si>
  <si>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</si>
  <si>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</si>
  <si>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</si>
  <si>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</si>
  <si>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</si>
  <si>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</si>
  <si>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</si>
  <si>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</si>
  <si>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</si>
  <si>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</si>
  <si>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</si>
  <si>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</si>
  <si>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</si>
  <si>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</si>
  <si>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</si>
  <si>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</si>
  <si>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</si>
  <si>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</si>
  <si>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</si>
  <si>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</si>
  <si>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</si>
  <si>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</si>
  <si>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</si>
  <si>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</si>
  <si>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</si>
  <si>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</si>
  <si>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</si>
  <si>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</si>
  <si>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</si>
  <si>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</si>
  <si>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</si>
  <si>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</si>
  <si>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</si>
  <si>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</si>
  <si>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</si>
  <si>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</si>
  <si>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</si>
  <si>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</si>
  <si>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</si>
  <si>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</si>
  <si>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</si>
  <si>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</si>
  <si>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</si>
  <si>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</si>
  <si>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</si>
  <si>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</si>
  <si>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</si>
  <si>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</si>
  <si>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</si>
  <si>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</si>
  <si>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</si>
  <si>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</si>
  <si>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</si>
  <si>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</si>
  <si>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</si>
  <si>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</si>
  <si>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</si>
  <si>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</si>
  <si>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</si>
  <si>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</si>
  <si>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</si>
  <si>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</si>
  <si>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</si>
  <si>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</si>
  <si>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</si>
  <si>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</si>
  <si>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</si>
  <si>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</si>
  <si>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</si>
  <si>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</si>
  <si>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</si>
  <si>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</si>
  <si>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</si>
  <si>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</si>
  <si>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</si>
  <si>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</si>
  <si>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</si>
  <si>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</si>
  <si>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</si>
  <si>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</si>
  <si>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</si>
  <si>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</si>
  <si>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</si>
  <si>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</si>
  <si>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</si>
  <si>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</si>
  <si>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</si>
  <si>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</si>
  <si>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</si>
  <si>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</si>
  <si>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</si>
  <si>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</si>
  <si>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</si>
  <si>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</si>
  <si>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</si>
  <si>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</si>
  <si>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</si>
  <si>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</si>
  <si>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</si>
  <si>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</si>
  <si>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</si>
  <si>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</si>
  <si>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</si>
  <si>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</si>
  <si>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</si>
  <si>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</si>
  <si>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</si>
  <si>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</si>
  <si>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</si>
  <si>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</si>
  <si>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</si>
  <si>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</si>
  <si>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</si>
  <si>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</si>
  <si>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</si>
  <si>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</si>
  <si>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</si>
  <si>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</si>
  <si>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</si>
  <si>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</si>
  <si>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</si>
  <si>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</si>
  <si>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</si>
  <si>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</si>
  <si>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</si>
  <si>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</si>
  <si>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</si>
  <si>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</si>
  <si>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</si>
  <si>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</si>
  <si>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</si>
  <si>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</si>
  <si>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</si>
  <si>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</si>
  <si>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</si>
  <si>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</si>
  <si>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</si>
  <si>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</si>
  <si>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</si>
  <si>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</si>
  <si>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</si>
  <si>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</si>
  <si>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</si>
  <si>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</si>
  <si>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</si>
  <si>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</si>
  <si>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</si>
  <si>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</si>
  <si>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</si>
  <si>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</si>
  <si>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</si>
  <si>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</si>
  <si>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</si>
  <si>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</si>
  <si>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</si>
  <si>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</si>
  <si>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</si>
  <si>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</si>
  <si>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</si>
  <si>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</si>
  <si>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</si>
  <si>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</si>
  <si>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</si>
  <si>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</si>
  <si>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</si>
  <si>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</si>
  <si>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</si>
  <si>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</si>
  <si>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</si>
  <si>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</si>
  <si>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</si>
  <si>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</si>
  <si>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</si>
  <si>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</si>
  <si>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</si>
  <si>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</si>
  <si>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</si>
  <si>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</si>
  <si>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</si>
  <si>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</si>
  <si>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</si>
  <si>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</si>
  <si>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</si>
  <si>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</si>
  <si>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</si>
  <si>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</si>
  <si>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</si>
  <si>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</si>
  <si>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</si>
  <si>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</si>
  <si>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</si>
  <si>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</si>
  <si>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</si>
  <si>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</si>
  <si>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</si>
  <si>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</si>
  <si>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</si>
  <si>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</si>
  <si>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</si>
  <si>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</si>
  <si>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</si>
  <si>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</si>
  <si>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</si>
  <si>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</si>
  <si>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</si>
  <si>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</si>
  <si>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</si>
  <si>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</si>
  <si>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</si>
  <si>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</si>
  <si>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</si>
  <si>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</si>
  <si>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</si>
  <si>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</si>
  <si>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</si>
  <si>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</si>
  <si>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</si>
  <si>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</si>
  <si>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</si>
  <si>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</si>
  <si>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</si>
  <si>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</si>
  <si>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</si>
  <si>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</si>
  <si>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</si>
  <si>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</si>
  <si>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</si>
  <si>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</si>
  <si>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</si>
  <si>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</si>
  <si>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</si>
  <si>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</si>
  <si>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</si>
  <si>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</si>
  <si>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</si>
  <si>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</si>
  <si>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</si>
  <si>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</si>
  <si>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</si>
  <si>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</si>
  <si>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</si>
  <si>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</si>
  <si>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</si>
  <si>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</si>
  <si>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</si>
  <si>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</si>
  <si>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</si>
  <si>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</si>
  <si>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</si>
  <si>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</si>
  <si>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</si>
  <si>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</si>
  <si>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</si>
  <si>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</si>
  <si>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</si>
  <si>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</si>
  <si>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</si>
  <si>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</si>
  <si>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</si>
  <si>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</si>
  <si>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</si>
  <si>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</si>
  <si>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</si>
  <si>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</si>
  <si>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</si>
  <si>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</si>
  <si>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</si>
  <si>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</si>
  <si>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</si>
  <si>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</si>
  <si>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</si>
  <si>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</si>
  <si>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</si>
  <si>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</si>
  <si>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</si>
  <si>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</si>
  <si>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</si>
  <si>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</si>
  <si>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</si>
  <si>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</si>
  <si>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</si>
  <si>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</si>
  <si>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</si>
  <si>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</si>
  <si>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</si>
  <si>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</si>
  <si>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</si>
  <si>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</si>
  <si>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</si>
  <si>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</si>
  <si>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</si>
  <si>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</si>
  <si>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</si>
  <si>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</si>
  <si>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</si>
  <si>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</si>
  <si>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</si>
  <si>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</si>
  <si>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</si>
  <si>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</si>
  <si>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</si>
  <si>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</si>
  <si>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</si>
  <si>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</si>
  <si>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</si>
  <si>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</si>
  <si>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</si>
  <si>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</si>
  <si>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</si>
  <si>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</si>
  <si>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</si>
  <si>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</si>
  <si>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</si>
  <si>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</si>
  <si>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</si>
  <si>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</si>
  <si>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</si>
  <si>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</si>
  <si>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</si>
  <si>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</si>
  <si>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</si>
  <si>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</si>
  <si>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</si>
  <si>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</si>
  <si>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</si>
  <si>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</si>
  <si>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</si>
  <si>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</si>
  <si>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</si>
  <si>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</si>
  <si>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</si>
  <si>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</si>
  <si>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</si>
  <si>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</si>
  <si>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</si>
  <si>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</si>
  <si>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</si>
  <si>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</si>
  <si>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</si>
  <si>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</si>
  <si>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</si>
  <si>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</si>
  <si>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</si>
  <si>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</si>
  <si>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</si>
  <si>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</si>
  <si>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</si>
  <si>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</si>
  <si>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</si>
  <si>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</si>
  <si>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</si>
  <si>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</si>
  <si>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</si>
  <si>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</si>
  <si>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</si>
  <si>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</si>
  <si>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</si>
  <si>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</si>
  <si>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</si>
  <si>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</si>
  <si>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</si>
  <si>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</si>
  <si>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</si>
  <si>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</si>
  <si>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</si>
  <si>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</si>
  <si>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</si>
  <si>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</si>
  <si>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</si>
  <si>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</si>
  <si>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</si>
  <si>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</si>
  <si>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</si>
  <si>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</si>
  <si>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</si>
  <si>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</si>
  <si>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</si>
  <si>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</si>
  <si>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</si>
  <si>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</si>
  <si>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</si>
  <si>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</si>
  <si>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</si>
  <si>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</si>
  <si>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</si>
  <si>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</si>
  <si>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</si>
  <si>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</si>
  <si>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</si>
  <si>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</si>
  <si>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</si>
  <si>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</si>
  <si>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</si>
  <si>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</si>
  <si>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</si>
  <si>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</si>
  <si>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</si>
  <si>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</si>
  <si>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</si>
  <si>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</si>
  <si>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</si>
  <si>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</si>
  <si>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</si>
  <si>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</si>
  <si>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</si>
  <si>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</si>
  <si>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</si>
  <si>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</si>
  <si>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</si>
  <si>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</si>
  <si>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</si>
  <si>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</si>
  <si>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</si>
  <si>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</si>
  <si>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</si>
  <si>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</si>
  <si>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</si>
  <si>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</si>
  <si>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</si>
  <si>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</si>
  <si>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</si>
  <si>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</si>
  <si>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</si>
  <si>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</si>
  <si>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</si>
  <si>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</si>
  <si>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</si>
  <si>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</si>
  <si>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</si>
  <si>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</si>
  <si>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</si>
  <si>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</si>
  <si>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</si>
  <si>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</si>
  <si>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</si>
  <si>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</si>
  <si>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</si>
  <si>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</si>
  <si>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</si>
  <si>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</si>
  <si>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</si>
  <si>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</si>
  <si>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</si>
  <si>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</si>
  <si>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</si>
  <si>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</si>
  <si>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</si>
  <si>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</si>
  <si>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</si>
  <si>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</si>
  <si>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</si>
  <si>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</si>
  <si>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</si>
  <si>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</si>
  <si>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</si>
  <si>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</si>
  <si>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</si>
  <si>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</si>
  <si>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</si>
  <si>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</si>
  <si>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</si>
  <si>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</si>
  <si>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</si>
  <si>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</si>
  <si>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</si>
  <si>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</si>
  <si>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</si>
  <si>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</si>
  <si>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</si>
  <si>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</si>
  <si>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</si>
  <si>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</si>
  <si>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</si>
  <si>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</si>
  <si>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</si>
  <si>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</si>
  <si>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</si>
  <si>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</si>
  <si>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</si>
  <si>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</si>
  <si>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</si>
  <si>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</si>
  <si>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</si>
  <si>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</si>
  <si>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</si>
  <si>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</si>
  <si>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</si>
  <si>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</si>
  <si>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</si>
  <si>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</si>
  <si>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</si>
  <si>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</si>
  <si>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</si>
  <si>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</si>
  <si>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</si>
  <si>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</si>
  <si>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</si>
  <si>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</si>
  <si>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</si>
  <si>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</si>
  <si>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</si>
  <si>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</si>
  <si>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</si>
  <si>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</si>
  <si>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</si>
  <si>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</si>
  <si>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</si>
  <si>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</si>
  <si>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</si>
  <si>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</si>
  <si>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</si>
  <si>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</si>
  <si>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</si>
  <si>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</si>
  <si>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</si>
  <si>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</si>
  <si>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</si>
  <si>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</si>
  <si>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</si>
  <si>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</si>
  <si>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</si>
  <si>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</si>
  <si>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</si>
  <si>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</si>
  <si>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</si>
  <si>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</si>
  <si>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</si>
  <si>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</si>
  <si>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</si>
  <si>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</si>
  <si>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</si>
  <si>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</si>
  <si>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</si>
  <si>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</si>
  <si>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</si>
  <si>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</si>
  <si>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</si>
  <si>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</si>
  <si>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</si>
  <si>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</si>
  <si>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</si>
  <si>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</si>
  <si>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</si>
  <si>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</si>
  <si>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</si>
  <si>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</si>
  <si>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</si>
  <si>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</si>
  <si>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</si>
  <si>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</si>
  <si>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</si>
  <si>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</si>
  <si>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</si>
  <si>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</si>
  <si>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</si>
  <si>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</si>
  <si>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</si>
  <si>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</si>
  <si>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</si>
  <si>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</si>
  <si>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</si>
  <si>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</si>
  <si>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</si>
  <si>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</si>
  <si>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</si>
  <si>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</si>
  <si>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</si>
  <si>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</si>
  <si>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</si>
  <si>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</si>
  <si>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</si>
  <si>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</si>
  <si>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</si>
  <si>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</si>
  <si>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</si>
  <si>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</si>
  <si>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</si>
  <si>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</si>
  <si>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</si>
  <si>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</si>
  <si>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</si>
  <si>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</si>
  <si>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</si>
  <si>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</si>
  <si>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</si>
  <si>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</si>
  <si>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</si>
  <si>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</si>
  <si>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</si>
  <si>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</si>
  <si>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</si>
  <si>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</si>
  <si>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</si>
  <si>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</si>
  <si>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</si>
  <si>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</si>
  <si>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</si>
  <si>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</si>
  <si>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</si>
  <si>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</si>
  <si>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</si>
  <si>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</si>
  <si>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</si>
  <si>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</si>
  <si>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</si>
  <si>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</si>
  <si>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</si>
  <si>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</si>
  <si>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</si>
  <si>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</si>
  <si>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</si>
  <si>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</si>
  <si>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</si>
  <si>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</si>
  <si>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</si>
  <si>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</si>
  <si>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</si>
  <si>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</si>
  <si>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</si>
  <si>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</si>
  <si>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</si>
  <si>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</si>
  <si>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</si>
  <si>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</si>
  <si>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</si>
  <si>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</si>
  <si>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</si>
  <si>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</si>
  <si>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</si>
  <si>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</si>
  <si>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</si>
  <si>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</si>
  <si>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</si>
  <si>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</si>
  <si>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</si>
  <si>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</si>
  <si>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</si>
  <si>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</si>
  <si>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</si>
  <si>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</si>
  <si>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</si>
  <si>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</si>
  <si>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</si>
  <si>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</si>
  <si>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</si>
  <si>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</si>
  <si>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</si>
  <si>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</si>
  <si>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</si>
  <si>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</si>
  <si>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</si>
  <si>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</si>
  <si>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</si>
  <si>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</si>
  <si>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</si>
  <si>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</si>
  <si>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</si>
  <si>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</si>
  <si>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</si>
  <si>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</si>
  <si>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</si>
  <si>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</si>
  <si>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</si>
  <si>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</si>
  <si>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</si>
  <si>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</si>
  <si>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</si>
  <si>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</si>
  <si>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</si>
  <si>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</si>
  <si>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</si>
  <si>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</si>
  <si>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</si>
  <si>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</si>
  <si>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</si>
  <si>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</si>
  <si>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</si>
  <si>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</si>
  <si>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</si>
  <si>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</si>
  <si>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</si>
  <si>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</si>
  <si>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</si>
  <si>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</si>
  <si>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</si>
  <si>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</si>
  <si>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</si>
  <si>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</si>
  <si>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</si>
  <si>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</si>
  <si>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</si>
  <si>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</si>
  <si>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</si>
  <si>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</si>
  <si>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</si>
  <si>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</si>
  <si>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</si>
  <si>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</si>
  <si>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</si>
  <si>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</si>
  <si>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</si>
  <si>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</si>
  <si>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</si>
  <si>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</si>
  <si>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</si>
  <si>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</si>
  <si>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</si>
  <si>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</si>
  <si>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</si>
  <si>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</si>
  <si>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</si>
  <si>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</si>
  <si>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</si>
  <si>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</si>
  <si>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</si>
  <si>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</si>
  <si>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</si>
  <si>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</si>
  <si>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</si>
  <si>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</si>
  <si>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</si>
  <si>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</si>
  <si>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</si>
  <si>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</si>
  <si>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</si>
  <si>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</si>
  <si>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</si>
  <si>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</si>
  <si>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</si>
  <si>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</si>
  <si>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</si>
  <si>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</si>
  <si>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</si>
  <si>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</si>
  <si>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</si>
  <si>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</si>
  <si>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</si>
  <si>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</si>
  <si>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</si>
  <si>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</si>
  <si>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</si>
  <si>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</si>
  <si>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</si>
  <si>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</si>
  <si>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</si>
  <si>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</si>
  <si>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</si>
  <si>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</si>
  <si>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</si>
  <si>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</si>
  <si>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</si>
  <si>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</si>
  <si>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</si>
  <si>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</si>
  <si>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</si>
  <si>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</si>
  <si>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</si>
  <si>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</si>
  <si>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</si>
  <si>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</si>
  <si>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</si>
  <si>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</si>
  <si>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</si>
  <si>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</si>
  <si>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</si>
  <si>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</si>
  <si>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</si>
  <si>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</si>
  <si>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</si>
  <si>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</si>
  <si>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</si>
  <si>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</si>
  <si>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</si>
  <si>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</si>
  <si>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</si>
  <si>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</si>
  <si>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</si>
  <si>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</si>
  <si>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</si>
  <si>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</si>
  <si>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</si>
  <si>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</si>
  <si>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</si>
  <si>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</si>
  <si>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</si>
  <si>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</si>
  <si>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</si>
  <si>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</si>
  <si>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</si>
  <si>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</si>
  <si>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</si>
  <si>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</si>
  <si>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</si>
  <si>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</si>
  <si>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</si>
  <si>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</si>
  <si>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</si>
  <si>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</si>
  <si>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</si>
  <si>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</si>
  <si>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</si>
  <si>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</si>
  <si>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</si>
  <si>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</si>
  <si>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</si>
  <si>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</si>
  <si>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</si>
  <si>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</si>
  <si>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</si>
  <si>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</si>
  <si>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</si>
  <si>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</si>
  <si>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</si>
  <si>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</si>
  <si>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</si>
  <si>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</si>
  <si>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</si>
  <si>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</si>
  <si>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</si>
  <si>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</si>
  <si>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</si>
  <si>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</si>
  <si>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</si>
  <si>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</si>
  <si>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</si>
  <si>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</si>
  <si>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</si>
  <si>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</si>
  <si>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</si>
  <si>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</si>
  <si>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</si>
  <si>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</si>
  <si>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</si>
  <si>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</si>
  <si>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</si>
  <si>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</si>
  <si>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</si>
  <si>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</si>
  <si>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</si>
  <si>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</si>
  <si>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</si>
  <si>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</si>
  <si>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</si>
  <si>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</si>
  <si>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</si>
  <si>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</si>
  <si>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</si>
  <si>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</si>
  <si>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</si>
  <si>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</si>
  <si>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</si>
  <si>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</si>
  <si>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</si>
  <si>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</si>
  <si>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</si>
  <si>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</si>
  <si>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</si>
  <si>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</si>
  <si>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</si>
  <si>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</si>
  <si>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</si>
  <si>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</si>
  <si>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</si>
  <si>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</si>
  <si>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</si>
  <si>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</si>
  <si>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</si>
  <si>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</si>
  <si>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</si>
  <si>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</si>
  <si>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</si>
  <si>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</si>
  <si>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</si>
  <si>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</si>
  <si>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</si>
  <si>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</si>
  <si>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</si>
  <si>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</si>
  <si>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</si>
  <si>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</si>
  <si>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</si>
  <si>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</si>
  <si>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</si>
  <si>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</si>
  <si>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</si>
  <si>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</si>
  <si>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</si>
  <si>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</si>
  <si>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</si>
  <si>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</si>
  <si>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</si>
  <si>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</si>
  <si>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</si>
  <si>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</si>
  <si>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</si>
  <si>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</si>
  <si>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</si>
  <si>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</si>
  <si>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</si>
  <si>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</si>
  <si>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</si>
  <si>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</si>
  <si>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</si>
  <si>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</si>
  <si>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</si>
  <si>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</si>
  <si>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</si>
  <si>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</si>
  <si>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</si>
  <si>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</si>
  <si>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</si>
  <si>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</si>
  <si>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</si>
  <si>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</si>
  <si>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</si>
  <si>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</si>
  <si>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</si>
  <si>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</si>
  <si>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</si>
  <si>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</si>
  <si>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</si>
  <si>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</si>
  <si>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</si>
  <si>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</si>
  <si>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</si>
  <si>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</si>
  <si>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</si>
  <si>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</si>
  <si>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</si>
  <si>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</si>
  <si>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</si>
  <si>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</si>
  <si>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</si>
  <si>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</si>
  <si>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</si>
  <si>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</si>
  <si>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</si>
  <si>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</si>
  <si>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</si>
  <si>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</si>
  <si>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</si>
  <si>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</si>
  <si>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</si>
  <si>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</si>
  <si>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</si>
  <si>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</si>
  <si>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</si>
  <si>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</si>
  <si>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</si>
  <si>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</si>
  <si>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</si>
  <si>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</si>
  <si>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</si>
  <si>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</si>
  <si>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</si>
  <si>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</si>
  <si>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</si>
  <si>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</si>
  <si>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</si>
  <si>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</si>
  <si>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</si>
  <si>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</si>
  <si>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</si>
  <si>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</si>
  <si>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</si>
  <si>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</si>
  <si>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</si>
  <si>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</si>
  <si>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</si>
  <si>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</si>
  <si>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</si>
  <si>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</si>
  <si>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</si>
  <si>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</si>
  <si>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</si>
  <si>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</si>
  <si>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</si>
  <si>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</si>
  <si>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</si>
  <si>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</si>
  <si>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</si>
  <si>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</si>
  <si>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</si>
  <si>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</si>
  <si>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</si>
  <si>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</si>
  <si>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</si>
  <si>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</si>
  <si>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</si>
  <si>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</si>
  <si>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</si>
  <si>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</si>
  <si>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</si>
  <si>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</si>
  <si>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</si>
  <si>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</si>
  <si>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</si>
  <si>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</si>
  <si>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</si>
  <si>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</si>
  <si>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</si>
  <si>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</si>
  <si>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</si>
  <si>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</si>
  <si>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</si>
  <si>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</si>
  <si>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</si>
  <si>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</si>
  <si>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</si>
  <si>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</si>
  <si>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</si>
  <si>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</si>
  <si>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</si>
  <si>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</si>
  <si>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</si>
  <si>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</si>
  <si>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</si>
  <si>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</si>
  <si>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</si>
  <si>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</si>
  <si>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</si>
  <si>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</si>
  <si>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</si>
  <si>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</si>
  <si>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</si>
  <si>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</si>
  <si>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</si>
  <si>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</si>
  <si>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</si>
  <si>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</si>
  <si>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</si>
  <si>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</si>
  <si>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</si>
  <si>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</si>
  <si>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</si>
  <si>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</si>
  <si>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</si>
  <si>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</si>
  <si>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</si>
  <si>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</si>
  <si>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</si>
  <si>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</si>
  <si>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</si>
  <si>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</si>
  <si>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</si>
  <si>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</si>
  <si>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</si>
  <si>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</si>
  <si>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</si>
  <si>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</si>
  <si>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</si>
  <si>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</si>
  <si>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</si>
  <si>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</si>
  <si>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</si>
  <si>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</si>
  <si>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</si>
  <si>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</si>
  <si>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</si>
  <si>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</si>
  <si>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</si>
  <si>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</si>
  <si>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</si>
  <si>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</si>
  <si>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</si>
  <si>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</si>
  <si>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</si>
  <si>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</si>
  <si>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</si>
  <si>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</si>
  <si>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</si>
  <si>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</si>
  <si>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</si>
  <si>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</si>
  <si>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</si>
  <si>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</si>
  <si>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</si>
  <si>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</si>
  <si>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</si>
  <si>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</si>
  <si>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</si>
  <si>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</si>
  <si>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</si>
  <si>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</si>
  <si>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</si>
  <si>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</si>
  <si>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</si>
  <si>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</si>
  <si>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</si>
  <si>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</si>
  <si>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</si>
  <si>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</si>
  <si>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</si>
  <si>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</si>
  <si>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</si>
  <si>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</si>
  <si>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</si>
  <si>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</si>
  <si>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</si>
  <si>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</si>
  <si>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</si>
  <si>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</si>
  <si>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</si>
  <si>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</si>
  <si>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</si>
  <si>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</si>
  <si>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</si>
  <si>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</si>
  <si>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</si>
  <si>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</si>
  <si>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</si>
  <si>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</si>
  <si>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</si>
  <si>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</si>
  <si>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</si>
  <si>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</si>
  <si>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</si>
  <si>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</si>
  <si>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</si>
  <si>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</si>
  <si>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</si>
  <si>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</si>
  <si>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</si>
  <si>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</si>
  <si>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</si>
  <si>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</si>
  <si>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</si>
  <si>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</si>
  <si>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</si>
  <si>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</si>
  <si>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</si>
  <si>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</si>
  <si>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</si>
  <si>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</si>
  <si>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</si>
  <si>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</si>
  <si>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</si>
  <si>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</si>
  <si>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</si>
  <si>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</si>
  <si>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</si>
  <si>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</si>
  <si>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</si>
  <si>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</si>
  <si>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</si>
  <si>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</si>
  <si>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</si>
  <si>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</si>
  <si>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</si>
  <si>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</si>
  <si>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</si>
  <si>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</si>
  <si>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</si>
  <si>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</si>
  <si>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</si>
  <si>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</si>
  <si>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</si>
  <si>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</si>
  <si>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</si>
  <si>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</si>
  <si>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</si>
  <si>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</si>
  <si>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</si>
  <si>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</si>
  <si>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</si>
  <si>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</si>
  <si>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</si>
  <si>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</si>
  <si>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</si>
  <si>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</si>
  <si>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</si>
  <si>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</si>
  <si>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</si>
  <si>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</si>
  <si>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</si>
  <si>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</si>
  <si>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</si>
  <si>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</si>
  <si>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</si>
  <si>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</si>
  <si>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</si>
  <si>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</si>
  <si>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</si>
  <si>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</si>
  <si>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</si>
  <si>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</si>
  <si>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</si>
  <si>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</si>
  <si>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</si>
  <si>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</si>
  <si>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</si>
  <si>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</si>
  <si>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</si>
  <si>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</si>
  <si>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</si>
  <si>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</si>
  <si>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</si>
  <si>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</si>
  <si>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</si>
  <si>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</si>
  <si>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</si>
  <si>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</si>
  <si>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</si>
  <si>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</si>
  <si>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</si>
  <si>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</si>
  <si>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</si>
  <si>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</si>
  <si>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</si>
  <si>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</si>
  <si>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</si>
  <si>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</si>
  <si>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</si>
  <si>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</si>
  <si>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</si>
  <si>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</si>
  <si>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</si>
  <si>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</si>
  <si>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</si>
  <si>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</si>
  <si>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</si>
  <si>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</si>
  <si>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</si>
  <si>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</si>
  <si>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</si>
  <si>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</si>
  <si>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</si>
  <si>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</si>
  <si>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</si>
  <si>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</si>
  <si>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</si>
  <si>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</si>
  <si>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</si>
  <si>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</si>
  <si>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</si>
  <si>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</si>
  <si>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</si>
  <si>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</si>
  <si>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</si>
  <si>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</si>
  <si>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</si>
  <si>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</si>
  <si>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</si>
  <si>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</si>
  <si>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</si>
  <si>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</si>
  <si>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</si>
  <si>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</si>
  <si>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</si>
  <si>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</si>
  <si>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</si>
  <si>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</si>
  <si>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</si>
  <si>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</si>
  <si>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</si>
  <si>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</si>
  <si>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</si>
  <si>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</si>
  <si>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</si>
  <si>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</si>
  <si>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</si>
  <si>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</si>
  <si>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</si>
  <si>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</si>
  <si>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</si>
  <si>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</si>
  <si>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</si>
  <si>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</si>
  <si>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</si>
  <si>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</si>
  <si>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</si>
  <si>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</si>
  <si>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</si>
  <si>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</si>
  <si>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</si>
  <si>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</si>
  <si>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</si>
  <si>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</si>
  <si>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</si>
  <si>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</si>
  <si>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</si>
  <si>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</si>
  <si>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</si>
  <si>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</si>
  <si>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</si>
  <si>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</si>
  <si>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</si>
  <si>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</si>
  <si>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</si>
  <si>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</si>
  <si>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</si>
  <si>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</si>
  <si>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</si>
  <si>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</si>
  <si>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</si>
  <si>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</si>
  <si>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</si>
  <si>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</si>
  <si>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</si>
  <si>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</si>
  <si>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</si>
  <si>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</si>
  <si>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</si>
  <si>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</si>
  <si>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</si>
  <si>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</si>
  <si>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</si>
  <si>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</si>
  <si>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</si>
  <si>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</si>
  <si>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</si>
  <si>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</si>
  <si>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</si>
  <si>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</si>
  <si>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</si>
  <si>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</si>
  <si>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</si>
  <si>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</si>
  <si>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</si>
  <si>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</si>
  <si>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</si>
  <si>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</si>
  <si>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</si>
  <si>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</si>
  <si>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</si>
  <si>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</si>
  <si>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</si>
  <si>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</si>
  <si>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</si>
  <si>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</si>
  <si>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</si>
  <si>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</si>
  <si>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</si>
  <si>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</si>
  <si>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</si>
  <si>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</si>
  <si>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</si>
  <si>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</si>
  <si>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</si>
  <si>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</si>
  <si>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</si>
  <si>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</si>
  <si>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</si>
  <si>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</si>
  <si>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</si>
  <si>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</si>
  <si>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</si>
  <si>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</si>
  <si>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</si>
  <si>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</si>
  <si>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</si>
  <si>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</si>
  <si>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</si>
  <si>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</si>
  <si>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</si>
  <si>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</si>
  <si>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</si>
  <si>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</si>
  <si>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</si>
  <si>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</si>
  <si>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</si>
  <si>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</si>
  <si>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</si>
  <si>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</si>
  <si>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</si>
  <si>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</si>
  <si>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</si>
  <si>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</si>
  <si>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</si>
  <si>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</si>
  <si>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</si>
  <si>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</si>
  <si>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</si>
  <si>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</si>
  <si>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</si>
  <si>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</si>
  <si>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</si>
  <si>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</si>
  <si>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</si>
  <si>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</si>
  <si>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</si>
  <si>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</si>
  <si>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</si>
  <si>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</si>
  <si>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</si>
  <si>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</si>
  <si>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</si>
  <si>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</si>
  <si>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</si>
  <si>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</si>
  <si>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</si>
  <si>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</si>
  <si>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</si>
  <si>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</si>
  <si>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</si>
  <si>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</si>
  <si>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</si>
  <si>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</si>
  <si>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</si>
  <si>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</si>
  <si>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</si>
  <si>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</si>
  <si>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</si>
  <si>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</si>
  <si>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</si>
  <si>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</si>
  <si>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</si>
  <si>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</si>
  <si>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</si>
  <si>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</si>
  <si>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</si>
  <si>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</si>
  <si>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</si>
  <si>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</si>
  <si>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</si>
  <si>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</si>
  <si>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</si>
  <si>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</si>
  <si>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</si>
  <si>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</si>
  <si>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</si>
  <si>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</si>
  <si>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</si>
  <si>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</si>
  <si>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</si>
  <si>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</si>
  <si>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</si>
  <si>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</si>
  <si>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</si>
  <si>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</si>
  <si>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</si>
  <si>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</si>
  <si>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</si>
  <si>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</si>
  <si>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</si>
  <si>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</si>
  <si>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</si>
  <si>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</si>
  <si>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</si>
  <si>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</si>
  <si>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</si>
  <si>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</si>
  <si>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</si>
  <si>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</si>
  <si>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</si>
  <si>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</si>
  <si>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</si>
  <si>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</si>
  <si>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</si>
  <si>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</si>
  <si>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</si>
  <si>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</si>
  <si>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</si>
  <si>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</si>
  <si>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</si>
  <si>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</si>
  <si>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</si>
  <si>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</si>
  <si>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</si>
  <si>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</si>
  <si>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</si>
  <si>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</si>
  <si>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</si>
  <si>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</si>
  <si>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</si>
  <si>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</si>
  <si>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</si>
  <si>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</si>
  <si>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</si>
  <si>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</si>
  <si>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</si>
  <si>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</si>
  <si>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</si>
  <si>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</si>
  <si>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</si>
  <si>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</si>
  <si>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</si>
  <si>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</si>
  <si>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</si>
  <si>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</si>
  <si>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</si>
  <si>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</si>
  <si>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</si>
  <si>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</si>
  <si>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</si>
  <si>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</si>
  <si>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</si>
  <si>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</si>
  <si>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</si>
  <si>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</si>
  <si>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</si>
  <si>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</si>
  <si>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</si>
  <si>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</si>
  <si>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</si>
  <si>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</si>
  <si>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</si>
  <si>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</si>
  <si>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</si>
  <si>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</si>
  <si>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</si>
  <si>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</si>
  <si>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</si>
  <si>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</si>
  <si>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</si>
  <si>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</si>
  <si>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</si>
  <si>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</si>
  <si>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</si>
  <si>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</si>
  <si>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</si>
  <si>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</si>
  <si>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</si>
  <si>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</si>
  <si>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</si>
  <si>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</si>
  <si>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</si>
  <si>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</si>
  <si>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</si>
  <si>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</si>
  <si>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</si>
  <si>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</si>
  <si>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</si>
  <si>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</si>
  <si>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</si>
  <si>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</si>
  <si>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</si>
  <si>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</si>
  <si>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</si>
  <si>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</si>
  <si>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</si>
  <si>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</si>
  <si>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</si>
  <si>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</si>
  <si>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</si>
  <si>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</si>
  <si>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</si>
  <si>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</si>
  <si>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</si>
  <si>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</si>
  <si>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</si>
  <si>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</si>
  <si>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</si>
  <si>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</si>
  <si>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</si>
  <si>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</si>
  <si>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</si>
  <si>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</si>
  <si>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</si>
  <si>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</si>
  <si>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</si>
  <si>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</si>
  <si>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</si>
  <si>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</si>
  <si>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</si>
  <si>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</si>
  <si>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</si>
  <si>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</si>
  <si>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</si>
  <si>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</si>
  <si>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</si>
  <si>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</si>
  <si>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</si>
  <si>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</si>
  <si>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</si>
  <si>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</si>
  <si>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</si>
  <si>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</si>
  <si>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</si>
  <si>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</si>
  <si>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</si>
  <si>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</si>
  <si>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</si>
  <si>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</si>
  <si>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</si>
  <si>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</si>
  <si>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</si>
  <si>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</si>
  <si>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</si>
  <si>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</si>
  <si>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</si>
  <si>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</si>
  <si>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</si>
  <si>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</si>
  <si>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</si>
  <si>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</si>
  <si>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</si>
  <si>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</si>
  <si>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</si>
  <si>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</si>
  <si>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</si>
  <si>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</si>
  <si>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</si>
  <si>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</si>
  <si>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</si>
  <si>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</si>
  <si>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</si>
  <si>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</si>
  <si>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</si>
  <si>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</si>
  <si>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</si>
  <si>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</si>
  <si>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</si>
  <si>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</si>
  <si>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</si>
  <si>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</si>
  <si>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</si>
  <si>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</si>
  <si>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</si>
  <si>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</si>
  <si>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</si>
  <si>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</si>
  <si>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</si>
  <si>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</si>
  <si>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</si>
  <si>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</si>
  <si>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</si>
  <si>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</si>
  <si>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</si>
  <si>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</si>
  <si>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</si>
  <si>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</si>
  <si>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</si>
  <si>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</si>
  <si>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</si>
  <si>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</si>
  <si>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</si>
  <si>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</si>
  <si>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</si>
  <si>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</si>
  <si>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</si>
  <si>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</si>
  <si>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</si>
  <si>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</si>
  <si>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</si>
  <si>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</si>
  <si>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</si>
  <si>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</si>
  <si>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</si>
  <si>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</si>
  <si>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</si>
  <si>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</si>
  <si>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</si>
  <si>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</si>
  <si>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</si>
  <si>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</si>
  <si>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</si>
  <si>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</si>
  <si>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</si>
  <si>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</si>
  <si>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</si>
  <si>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</si>
  <si>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</si>
  <si>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</si>
  <si>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</si>
  <si>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</si>
  <si>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</si>
  <si>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</si>
  <si>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</si>
  <si>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</si>
  <si>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</si>
  <si>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</si>
  <si>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</si>
  <si>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</si>
  <si>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</si>
  <si>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</si>
  <si>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</si>
  <si>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</si>
  <si>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</si>
  <si>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</si>
  <si>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</si>
  <si>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</si>
  <si>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</si>
  <si>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</si>
  <si>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</si>
  <si>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</si>
  <si>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</si>
  <si>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</si>
  <si>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</si>
  <si>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</si>
  <si>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</si>
  <si>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</si>
  <si>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</si>
  <si>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</si>
  <si>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</si>
  <si>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</si>
  <si>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</si>
  <si>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</si>
  <si>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</si>
  <si>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</si>
  <si>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</si>
  <si>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</si>
  <si>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</si>
  <si>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</si>
  <si>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</si>
  <si>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</si>
  <si>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</si>
  <si>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</si>
  <si>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</si>
  <si>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</si>
  <si>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</si>
  <si>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</si>
  <si>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</si>
  <si>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</si>
  <si>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</si>
  <si>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</si>
  <si>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</si>
  <si>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</si>
  <si>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</si>
  <si>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</si>
  <si>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</si>
  <si>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</si>
  <si>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</si>
  <si>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</si>
  <si>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</si>
  <si>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</si>
  <si>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</si>
  <si>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</si>
  <si>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</si>
  <si>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</si>
  <si>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</si>
  <si>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</si>
  <si>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</si>
  <si>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</si>
  <si>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</si>
  <si>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</si>
  <si>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</si>
  <si>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</si>
  <si>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</si>
  <si>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</si>
  <si>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</si>
  <si>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</si>
  <si>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</si>
  <si>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</si>
  <si>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</si>
  <si>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</si>
  <si>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</si>
  <si>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</si>
  <si>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</si>
  <si>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</si>
  <si>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</si>
  <si>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</si>
  <si>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</si>
  <si>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</si>
  <si>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</si>
  <si>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</si>
  <si>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</si>
  <si>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</si>
  <si>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</si>
  <si>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</si>
  <si>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</si>
  <si>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</si>
  <si>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</si>
  <si>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</si>
  <si>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</si>
  <si>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</si>
  <si>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</si>
  <si>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</si>
  <si>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</si>
  <si>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</si>
  <si>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</si>
  <si>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</si>
  <si>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</si>
  <si>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</si>
  <si>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</si>
  <si>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</si>
  <si>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</si>
  <si>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</si>
  <si>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</si>
  <si>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</si>
  <si>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</si>
  <si>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</si>
  <si>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</si>
  <si>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</si>
  <si>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</si>
  <si>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</si>
  <si>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</si>
  <si>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</si>
  <si>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</si>
  <si>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</si>
  <si>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</si>
  <si>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</si>
  <si>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</si>
  <si>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</si>
  <si>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</si>
  <si>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</si>
  <si>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</si>
  <si>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</si>
  <si>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</si>
  <si>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</si>
  <si>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</si>
  <si>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</si>
  <si>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</si>
  <si>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</si>
  <si>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</si>
  <si>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</si>
  <si>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</si>
  <si>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</si>
  <si>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</si>
  <si>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</si>
  <si>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</si>
  <si>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</si>
  <si>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</si>
  <si>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</si>
  <si>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</si>
  <si>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</si>
  <si>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</si>
  <si>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</si>
  <si>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</si>
  <si>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</si>
  <si>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</si>
  <si>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</si>
  <si>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</si>
  <si>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</si>
  <si>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</si>
  <si>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</si>
  <si>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</si>
  <si>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</si>
  <si>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</si>
  <si>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</si>
  <si>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</si>
  <si>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</si>
  <si>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</si>
  <si>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</si>
  <si>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</si>
  <si>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</si>
  <si>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</si>
  <si>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</si>
  <si>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</si>
  <si>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</si>
  <si>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</si>
  <si>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</si>
  <si>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</si>
  <si>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</si>
  <si>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</si>
  <si>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</si>
  <si>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</si>
  <si>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</si>
  <si>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</si>
  <si>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</si>
  <si>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</si>
  <si>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</si>
  <si>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</si>
  <si>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</si>
  <si>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</si>
  <si>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</si>
  <si>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</si>
  <si>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</si>
  <si>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</si>
  <si>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</si>
  <si>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</si>
  <si>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</si>
  <si>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</si>
  <si>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</si>
  <si>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</si>
  <si>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</si>
  <si>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</si>
  <si>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</si>
  <si>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</si>
  <si>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</si>
  <si>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</si>
  <si>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</si>
  <si>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</si>
  <si>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</si>
  <si>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</si>
  <si>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</si>
  <si>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</si>
  <si>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</si>
  <si>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</si>
  <si>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</si>
  <si>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</si>
  <si>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</si>
  <si>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</si>
  <si>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</si>
  <si>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</si>
  <si>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</si>
  <si>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</si>
  <si>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</si>
  <si>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</si>
  <si>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</si>
  <si>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</si>
  <si>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</si>
  <si>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</si>
  <si>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</si>
  <si>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</si>
  <si>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</si>
  <si>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</si>
  <si>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</si>
  <si>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</si>
  <si>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</si>
  <si>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</si>
  <si>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</si>
  <si>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</si>
  <si>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</si>
  <si>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</si>
  <si>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</si>
  <si>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</si>
  <si>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</si>
  <si>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</si>
  <si>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</si>
  <si>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</si>
  <si>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</si>
  <si>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</si>
  <si>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</si>
  <si>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</si>
  <si>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</si>
  <si>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</si>
  <si>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</si>
  <si>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</si>
  <si>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</si>
  <si>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</si>
  <si>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</si>
  <si>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</si>
  <si>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</si>
  <si>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</si>
  <si>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</si>
  <si>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</si>
  <si>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</si>
  <si>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</si>
  <si>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</si>
  <si>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</si>
  <si>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</si>
  <si>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</si>
  <si>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</si>
  <si>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</si>
  <si>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</si>
  <si>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</si>
  <si>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</si>
  <si>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</si>
  <si>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</si>
  <si>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</si>
  <si>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</si>
  <si>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</si>
  <si>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</si>
  <si>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</si>
  <si>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</si>
  <si>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</si>
  <si>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</si>
  <si>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</si>
  <si>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</si>
  <si>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</si>
  <si>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</si>
  <si>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</si>
  <si>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</si>
  <si>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</si>
  <si>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</si>
  <si>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</si>
  <si>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</si>
  <si>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</si>
  <si>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</si>
  <si>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</si>
  <si>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</si>
  <si>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</si>
  <si>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</si>
  <si>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</si>
  <si>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</si>
  <si>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</si>
  <si>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</si>
  <si>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</si>
  <si>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</si>
  <si>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</si>
  <si>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</si>
  <si>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</si>
  <si>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</si>
  <si>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</si>
  <si>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</si>
  <si>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</si>
  <si>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</si>
  <si>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</si>
  <si>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</si>
  <si>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</si>
  <si>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</si>
  <si>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</si>
  <si>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</si>
  <si>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</si>
  <si>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</si>
  <si>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</si>
  <si>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</si>
  <si>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</si>
  <si>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</si>
  <si>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</si>
  <si>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</si>
  <si>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</si>
  <si>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</si>
  <si>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</si>
  <si>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</si>
  <si>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</si>
  <si>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</si>
  <si>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</si>
  <si>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</si>
  <si>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</si>
  <si>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</si>
  <si>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</si>
  <si>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</si>
  <si>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</si>
  <si>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</si>
  <si>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</si>
  <si>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</si>
  <si>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</si>
  <si>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</si>
  <si>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</si>
  <si>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</si>
  <si>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</si>
  <si>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</si>
  <si>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</si>
  <si>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</si>
  <si>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</si>
  <si>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</si>
  <si>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</si>
  <si>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</si>
  <si>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</si>
  <si>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</si>
  <si>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</si>
  <si>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</si>
  <si>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</si>
  <si>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</si>
  <si>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</si>
  <si>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</si>
  <si>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</si>
  <si>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</si>
  <si>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</si>
  <si>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</si>
  <si>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</si>
  <si>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</si>
  <si>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</si>
  <si>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</si>
  <si>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</si>
  <si>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</si>
  <si>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</si>
  <si>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</si>
  <si>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</si>
  <si>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</si>
  <si>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</si>
  <si>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</si>
  <si>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</si>
  <si>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</si>
  <si>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</si>
  <si>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</si>
  <si>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</si>
  <si>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</si>
  <si>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</si>
  <si>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</si>
  <si>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</si>
  <si>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</si>
  <si>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</si>
  <si>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</si>
  <si>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</si>
  <si>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</si>
  <si>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</si>
  <si>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</si>
  <si>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</si>
  <si>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</si>
  <si>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</si>
  <si>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</si>
  <si>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</si>
  <si>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</si>
  <si>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</si>
  <si>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</si>
  <si>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</si>
  <si>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</si>
  <si>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</si>
  <si>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</si>
  <si>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</si>
  <si>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</si>
  <si>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</si>
  <si>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</si>
  <si>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</si>
  <si>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</si>
  <si>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</si>
  <si>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</si>
  <si>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</si>
  <si>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</si>
  <si>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</si>
  <si>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</si>
  <si>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</si>
  <si>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</si>
  <si>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</si>
  <si>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</si>
  <si>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</si>
  <si>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</si>
  <si>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</si>
  <si>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</si>
  <si>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</si>
  <si>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</si>
  <si>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</si>
  <si>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</si>
  <si>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</si>
  <si>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</si>
  <si>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</si>
  <si>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</si>
  <si>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</si>
  <si>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</si>
  <si>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</si>
  <si>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</si>
  <si>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</si>
  <si>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</si>
  <si>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</si>
  <si>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</si>
  <si>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</si>
  <si>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</si>
  <si>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</si>
  <si>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</si>
  <si>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</si>
  <si>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</si>
  <si>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</si>
  <si>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</si>
  <si>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</si>
  <si>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</si>
  <si>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</si>
  <si>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</si>
  <si>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</si>
  <si>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</si>
  <si>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</si>
  <si>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</si>
  <si>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</si>
  <si>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</si>
  <si>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</si>
  <si>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</si>
  <si>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</si>
  <si>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</si>
  <si>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</si>
  <si>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</si>
  <si>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</si>
  <si>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</si>
  <si>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</si>
  <si>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</si>
  <si>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</si>
  <si>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</si>
  <si>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</si>
  <si>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</si>
  <si>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</si>
  <si>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</si>
  <si>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</si>
  <si>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</si>
  <si>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</si>
  <si>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</si>
  <si>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</si>
  <si>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</si>
  <si>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</si>
  <si>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</si>
  <si>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</si>
  <si>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</si>
  <si>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</si>
  <si>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</si>
  <si>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</si>
  <si>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</si>
  <si>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</si>
  <si>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</si>
  <si>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</si>
  <si>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</si>
  <si>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</si>
  <si>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</si>
  <si>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</si>
  <si>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</si>
  <si>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</si>
  <si>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</si>
  <si>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</si>
  <si>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</si>
  <si>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</si>
  <si>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</si>
  <si>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</si>
  <si>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</si>
  <si>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</si>
  <si>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</si>
  <si>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</si>
  <si>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</si>
  <si>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</si>
  <si>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</si>
  <si>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</si>
  <si>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</si>
  <si>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</si>
  <si>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</si>
  <si>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</si>
  <si>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</si>
  <si>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</si>
  <si>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</si>
  <si>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</si>
  <si>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</si>
  <si>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</si>
  <si>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</si>
  <si>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</si>
  <si>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</si>
  <si>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</si>
  <si>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</si>
  <si>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</si>
  <si>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</si>
  <si>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</si>
  <si>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</si>
  <si>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</si>
  <si>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</si>
  <si>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</si>
  <si>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</si>
  <si>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</si>
  <si>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</si>
  <si>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</si>
  <si>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</si>
  <si>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</si>
  <si>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</si>
  <si>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</si>
  <si>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</si>
  <si>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</si>
  <si>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</si>
  <si>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</si>
  <si>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</si>
  <si>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</si>
  <si>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</si>
  <si>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</si>
  <si>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</si>
  <si>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</si>
  <si>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</si>
  <si>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</si>
  <si>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</si>
  <si>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</si>
  <si>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</si>
  <si>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</si>
  <si>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</si>
  <si>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</si>
  <si>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</si>
  <si>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</si>
  <si>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</si>
  <si>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</si>
  <si>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</si>
  <si>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</si>
  <si>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</si>
  <si>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</si>
  <si>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</si>
  <si>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</si>
  <si>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</si>
  <si>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</si>
  <si>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</si>
  <si>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</si>
  <si>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</si>
  <si>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</si>
  <si>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</si>
  <si>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</si>
  <si>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</si>
  <si>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</si>
  <si>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</si>
  <si>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</si>
  <si>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</si>
  <si>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</si>
  <si>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</si>
  <si>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</si>
  <si>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</si>
  <si>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</si>
  <si>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</si>
  <si>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</si>
  <si>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</si>
  <si>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</si>
  <si>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</si>
  <si>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</si>
  <si>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</si>
  <si>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</si>
  <si>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</si>
  <si>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</si>
  <si>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</si>
  <si>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</si>
  <si>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</si>
  <si>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</si>
  <si>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</si>
  <si>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</si>
  <si>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</si>
  <si>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</si>
  <si>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</si>
  <si>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</si>
  <si>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</si>
  <si>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</si>
  <si>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</si>
  <si>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</si>
  <si>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</si>
  <si>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</si>
  <si>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</si>
  <si>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</si>
  <si>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</si>
  <si>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</si>
  <si>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</si>
  <si>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</si>
  <si>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</si>
  <si>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</si>
  <si>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</si>
  <si>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</si>
  <si>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</si>
  <si>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</si>
  <si>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</si>
  <si>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</si>
  <si>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</si>
  <si>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</si>
  <si>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</si>
  <si>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</si>
  <si>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</si>
  <si>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</si>
  <si>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</si>
  <si>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</si>
  <si>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</si>
  <si>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</si>
  <si>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</si>
  <si>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</si>
  <si>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</si>
  <si>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</si>
  <si>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</si>
  <si>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</si>
  <si>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</si>
  <si>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</si>
  <si>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</si>
  <si>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</si>
  <si>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</si>
  <si>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</si>
  <si>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</si>
  <si>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</si>
  <si>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</si>
  <si>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</si>
  <si>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</si>
  <si>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</si>
  <si>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</si>
  <si>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</si>
  <si>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</si>
  <si>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</si>
  <si>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</si>
  <si>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</si>
  <si>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</si>
  <si>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</si>
  <si>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</si>
  <si>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</si>
  <si>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</si>
  <si>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</si>
  <si>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</si>
  <si>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</si>
  <si>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</si>
  <si>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</si>
  <si>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</si>
  <si>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</si>
  <si>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</si>
  <si>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</si>
  <si>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</si>
  <si>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</si>
  <si>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</si>
  <si>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</si>
  <si>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</si>
  <si>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</si>
  <si>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</si>
  <si>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</si>
  <si>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</si>
  <si>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</si>
  <si>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</si>
  <si>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</si>
  <si>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</si>
  <si>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</si>
  <si>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</si>
  <si>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</si>
  <si>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</si>
  <si>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</si>
  <si>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</si>
  <si>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</si>
  <si>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</si>
  <si>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</si>
  <si>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</si>
  <si>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</si>
  <si>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</si>
  <si>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</si>
  <si>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</si>
  <si>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</si>
  <si>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</si>
  <si>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</si>
  <si>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</si>
  <si>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</si>
  <si>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</si>
  <si>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</si>
  <si>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</si>
  <si>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</si>
  <si>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</si>
  <si>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</si>
  <si>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</si>
  <si>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</si>
  <si>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</si>
  <si>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</si>
  <si>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</si>
  <si>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</si>
  <si>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</si>
  <si>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</si>
  <si>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</si>
  <si>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</si>
  <si>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</si>
  <si>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</si>
  <si>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</si>
  <si>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</si>
  <si>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</si>
  <si>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</si>
  <si>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</si>
  <si>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</si>
  <si>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</si>
  <si>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</si>
  <si>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</si>
  <si>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</si>
  <si>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</si>
  <si>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</si>
  <si>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</si>
  <si>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</si>
  <si>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</si>
  <si>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</si>
  <si>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</si>
  <si>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</si>
  <si>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</si>
  <si>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</si>
  <si>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</si>
  <si>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</si>
  <si>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</si>
  <si>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</si>
  <si>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</si>
  <si>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</si>
  <si>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</si>
  <si>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</si>
  <si>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</si>
  <si>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</si>
  <si>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</si>
  <si>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</si>
  <si>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</si>
  <si>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</si>
  <si>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</si>
  <si>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</si>
  <si>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</si>
  <si>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</si>
  <si>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</si>
  <si>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</si>
  <si>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</si>
  <si>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</si>
  <si>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</si>
  <si>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</si>
  <si>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</si>
  <si>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</si>
  <si>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</si>
  <si>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</si>
  <si>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</si>
  <si>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</si>
  <si>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</si>
  <si>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</si>
  <si>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</si>
  <si>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</si>
  <si>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</si>
  <si>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</si>
  <si>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</si>
  <si>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</si>
  <si>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</si>
  <si>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</si>
  <si>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</si>
  <si>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</si>
  <si>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</si>
  <si>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</si>
  <si>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</si>
  <si>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</si>
  <si>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</si>
  <si>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</si>
  <si>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</si>
  <si>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</si>
  <si>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</si>
  <si>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</si>
  <si>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</si>
  <si>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</si>
  <si>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</si>
  <si>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</si>
  <si>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</si>
  <si>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</si>
  <si>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</si>
  <si>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</si>
  <si>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</si>
  <si>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</si>
  <si>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</si>
  <si>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</si>
  <si>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</si>
  <si>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</si>
  <si>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</si>
  <si>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</si>
  <si>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</si>
  <si>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</si>
  <si>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</si>
  <si>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</si>
  <si>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</si>
  <si>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</si>
  <si>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</si>
  <si>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</si>
  <si>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</si>
  <si>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</si>
  <si>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</si>
  <si>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</si>
  <si>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</si>
  <si>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</si>
  <si>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</si>
  <si>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</si>
  <si>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</si>
  <si>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</si>
  <si>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</si>
  <si>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</si>
  <si>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</si>
  <si>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</si>
  <si>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</si>
  <si>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</si>
  <si>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</si>
  <si>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</si>
  <si>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</si>
  <si>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</si>
  <si>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</si>
  <si>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</si>
  <si>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</si>
  <si>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</si>
  <si>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</si>
  <si>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</si>
  <si>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</si>
  <si>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</si>
  <si>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</si>
  <si>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</si>
  <si>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</si>
  <si>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</si>
  <si>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</si>
  <si>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</si>
  <si>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</si>
  <si>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</si>
  <si>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</si>
  <si>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</si>
  <si>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</si>
  <si>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</si>
  <si>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</si>
  <si>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</si>
  <si>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</si>
  <si>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</si>
  <si>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</si>
  <si>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</si>
  <si>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</si>
  <si>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</si>
  <si>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</si>
  <si>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</si>
  <si>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</si>
  <si>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</si>
  <si>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</si>
  <si>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</si>
  <si>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</si>
  <si>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</si>
  <si>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</si>
  <si>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</si>
  <si>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</si>
  <si>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</si>
  <si>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</si>
  <si>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</si>
  <si>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</si>
  <si>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</si>
  <si>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</si>
  <si>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</si>
  <si>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</si>
  <si>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</si>
  <si>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</si>
  <si>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</si>
  <si>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</si>
  <si>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</si>
  <si>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</si>
  <si>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</si>
  <si>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</si>
  <si>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</si>
  <si>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</si>
  <si>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</si>
  <si>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</si>
  <si>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</si>
  <si>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</si>
  <si>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</si>
  <si>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</si>
  <si>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</si>
  <si>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</si>
  <si>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</si>
  <si>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</si>
  <si>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</si>
  <si>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</si>
  <si>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</si>
  <si>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</si>
  <si>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</si>
  <si>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</si>
  <si>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</si>
  <si>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</si>
  <si>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</si>
  <si>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</si>
  <si>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</si>
  <si>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</si>
  <si>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</si>
  <si>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</si>
  <si>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</si>
  <si>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</si>
  <si>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</si>
  <si>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</si>
  <si>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</si>
  <si>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</si>
  <si>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</si>
  <si>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</si>
  <si>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</si>
  <si>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</si>
  <si>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</si>
  <si>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</si>
  <si>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</si>
  <si>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</si>
  <si>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</si>
  <si>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</si>
  <si>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</si>
  <si>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</si>
  <si>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</si>
  <si>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</si>
  <si>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</si>
  <si>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</si>
  <si>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</si>
  <si>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</si>
  <si>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</si>
  <si>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</si>
  <si>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</si>
  <si>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</si>
  <si>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</si>
  <si>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</si>
  <si>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</si>
  <si>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</si>
  <si>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</si>
  <si>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</si>
  <si>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</si>
  <si>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</si>
  <si>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</si>
  <si>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</si>
  <si>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</si>
  <si>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</si>
  <si>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</si>
  <si>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</si>
  <si>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</si>
  <si>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</si>
  <si>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</si>
  <si>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</si>
  <si>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</si>
  <si>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</si>
  <si>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</si>
  <si>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</si>
  <si>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</si>
  <si>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</si>
  <si>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</si>
  <si>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</si>
  <si>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</si>
  <si>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</si>
  <si>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</si>
  <si>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</si>
  <si>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</si>
  <si>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</si>
  <si>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</si>
  <si>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</si>
  <si>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</si>
  <si>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</si>
  <si>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</si>
  <si>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</si>
  <si>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</si>
  <si>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</si>
  <si>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</si>
  <si>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</si>
  <si>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</si>
  <si>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</si>
  <si>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</si>
  <si>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</si>
  <si>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</si>
  <si>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</si>
  <si>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</si>
  <si>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</si>
  <si>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</si>
  <si>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</si>
  <si>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</si>
  <si>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</si>
  <si>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</si>
  <si>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</si>
  <si>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</si>
  <si>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</si>
  <si>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</si>
  <si>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</si>
  <si>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</si>
  <si>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</si>
  <si>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</si>
  <si>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</si>
  <si>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</si>
  <si>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</si>
  <si>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</si>
  <si>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</si>
  <si>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</si>
  <si>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</si>
  <si>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</si>
  <si>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</si>
  <si>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</si>
  <si>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</si>
  <si>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</si>
  <si>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</si>
  <si>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</si>
  <si>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</si>
  <si>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</si>
  <si>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</si>
  <si>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</si>
  <si>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</si>
  <si>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</si>
  <si>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</si>
  <si>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</si>
  <si>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</si>
  <si>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</si>
  <si>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</si>
  <si>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</si>
  <si>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</si>
  <si>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</si>
  <si>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</si>
  <si>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</si>
  <si>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</si>
  <si>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</si>
  <si>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</si>
  <si>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</si>
  <si>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</si>
  <si>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</si>
  <si>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</si>
  <si>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</si>
  <si>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</si>
  <si>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</si>
  <si>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</si>
  <si>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</si>
  <si>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</si>
  <si>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</si>
  <si>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</si>
  <si>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</si>
  <si>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</si>
  <si>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</si>
  <si>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</si>
  <si>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</si>
  <si>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</si>
  <si>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</si>
  <si>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</si>
  <si>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</si>
  <si>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</si>
  <si>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</si>
  <si>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</si>
  <si>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</si>
  <si>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</si>
  <si>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</si>
  <si>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</si>
  <si>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</si>
  <si>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</si>
  <si>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</si>
  <si>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</si>
  <si>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</si>
  <si>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</si>
  <si>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</si>
  <si>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</si>
  <si>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</si>
  <si>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</si>
  <si>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</si>
  <si>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</si>
  <si>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</si>
  <si>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</si>
  <si>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</si>
  <si>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</si>
  <si>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</si>
  <si>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</si>
  <si>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</si>
  <si>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</si>
  <si>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</si>
  <si>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</si>
  <si>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</si>
  <si>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</si>
  <si>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</si>
  <si>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</si>
  <si>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</si>
  <si>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</si>
  <si>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</si>
  <si>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</si>
  <si>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</si>
  <si>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</si>
  <si>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</si>
  <si>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</si>
  <si>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</si>
  <si>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</si>
  <si>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</si>
  <si>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</si>
  <si>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</si>
  <si>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</si>
  <si>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</si>
  <si>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</si>
  <si>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</si>
  <si>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</si>
  <si>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</si>
  <si>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</si>
  <si>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</si>
  <si>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</si>
  <si>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</si>
  <si>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</si>
  <si>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</si>
  <si>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</si>
  <si>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</si>
  <si>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</si>
  <si>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</si>
  <si>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</si>
  <si>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</si>
  <si>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</si>
  <si>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</si>
  <si>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</si>
  <si>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</si>
  <si>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</si>
  <si>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</si>
  <si>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</si>
  <si>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</si>
  <si>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</si>
  <si>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</si>
  <si>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</si>
  <si>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</si>
  <si>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</si>
  <si>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</si>
  <si>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</si>
  <si>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</si>
  <si>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</si>
  <si>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</si>
  <si>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</si>
  <si>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</si>
  <si>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</si>
  <si>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</si>
  <si>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</si>
  <si>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</si>
  <si>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</si>
  <si>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</si>
  <si>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</si>
  <si>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</si>
  <si>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</si>
  <si>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</si>
  <si>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</si>
  <si>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</si>
  <si>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</si>
  <si>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</si>
  <si>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</si>
  <si>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</si>
  <si>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</si>
  <si>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</si>
  <si>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</si>
  <si>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</si>
  <si>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</si>
  <si>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</si>
  <si>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</si>
  <si>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</si>
  <si>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</si>
  <si>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</si>
  <si>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</si>
  <si>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</si>
  <si>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</si>
  <si>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</si>
  <si>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</si>
  <si>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</si>
  <si>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</si>
  <si>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</si>
  <si>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</si>
  <si>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</si>
  <si>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</si>
  <si>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</si>
  <si>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</si>
  <si>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</si>
  <si>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</si>
  <si>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</si>
  <si>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</si>
  <si>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</si>
  <si>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</si>
  <si>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</si>
  <si>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</si>
  <si>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</si>
  <si>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</si>
  <si>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</si>
  <si>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</si>
  <si>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</si>
  <si>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</si>
  <si>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</si>
  <si>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</si>
  <si>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</si>
  <si>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</si>
  <si>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</si>
  <si>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</si>
  <si>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</si>
  <si>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</si>
  <si>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</si>
  <si>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</si>
  <si>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</si>
  <si>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</si>
  <si>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</si>
  <si>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</si>
  <si>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</si>
  <si>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</si>
  <si>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</si>
  <si>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</si>
  <si>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</si>
  <si>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</si>
  <si>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</si>
  <si>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</si>
  <si>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</si>
  <si>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</si>
  <si>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</si>
  <si>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</si>
  <si>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</si>
  <si>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</si>
  <si>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</si>
  <si>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</si>
  <si>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</si>
  <si>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</si>
  <si>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</si>
  <si>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</si>
  <si>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</si>
  <si>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</si>
  <si>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</si>
  <si>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</si>
  <si>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</si>
  <si>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</si>
  <si>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</si>
  <si>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</si>
  <si>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</si>
  <si>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</si>
  <si>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</si>
  <si>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</si>
  <si>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</si>
  <si>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</si>
  <si>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</si>
  <si>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</si>
  <si>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</si>
  <si>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</si>
  <si>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</si>
  <si>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</si>
  <si>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</si>
  <si>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</si>
  <si>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</si>
  <si>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</si>
  <si>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</si>
  <si>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</si>
  <si>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</si>
  <si>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</si>
  <si>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</si>
  <si>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</si>
  <si>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</si>
  <si>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</si>
  <si>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</si>
  <si>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</si>
  <si>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</si>
  <si>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</si>
  <si>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</si>
  <si>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</si>
  <si>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</si>
  <si>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</si>
  <si>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</si>
  <si>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</si>
  <si>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</si>
  <si>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</si>
  <si>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</si>
  <si>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</si>
  <si>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</si>
  <si>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</si>
  <si>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</si>
  <si>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</si>
  <si>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</si>
  <si>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</si>
  <si>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</si>
  <si>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</si>
  <si>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</si>
  <si>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</si>
  <si>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</si>
  <si>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</si>
  <si>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</si>
  <si>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</si>
  <si>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</si>
  <si>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</si>
  <si>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</si>
  <si>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</si>
  <si>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</si>
  <si>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</si>
  <si>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</si>
  <si>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</si>
  <si>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</si>
  <si>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</si>
  <si>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</si>
  <si>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</si>
  <si>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</si>
  <si>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</si>
  <si>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</si>
  <si>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</si>
  <si>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</si>
  <si>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</si>
  <si>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</si>
  <si>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</si>
  <si>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</si>
  <si>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</si>
  <si>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</si>
  <si>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</si>
  <si>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</si>
  <si>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</si>
  <si>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</si>
  <si>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</si>
  <si>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</si>
  <si>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</si>
  <si>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</si>
  <si>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</si>
  <si>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</si>
  <si>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</si>
  <si>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</si>
  <si>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</si>
  <si>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</si>
  <si>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</si>
  <si>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</si>
  <si>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</si>
  <si>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</si>
  <si>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</si>
  <si>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</si>
  <si>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</si>
  <si>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</si>
  <si>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</si>
  <si>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</si>
  <si>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</si>
  <si>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</si>
  <si>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</si>
  <si>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</si>
  <si>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</si>
  <si>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</si>
  <si>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</si>
  <si>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</si>
  <si>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</si>
  <si>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</si>
  <si>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</si>
  <si>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</si>
  <si>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</si>
  <si>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</si>
  <si>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</si>
  <si>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</si>
  <si>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</si>
  <si>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</si>
  <si>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</si>
  <si>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</si>
  <si>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</si>
  <si>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</si>
  <si>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</si>
  <si>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</si>
  <si>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</si>
  <si>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</si>
  <si>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</si>
  <si>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</si>
  <si>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</si>
  <si>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</si>
  <si>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</si>
  <si>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</si>
  <si>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</si>
  <si>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</si>
  <si>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</si>
  <si>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</si>
  <si>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</si>
  <si>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</si>
  <si>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</si>
  <si>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</si>
  <si>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</si>
  <si>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</si>
  <si>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</si>
  <si>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</si>
  <si>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</si>
  <si>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</si>
  <si>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</si>
  <si>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</si>
  <si>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</si>
  <si>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</si>
  <si>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</si>
  <si>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</si>
  <si>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</si>
  <si>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</si>
  <si>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</si>
  <si>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</si>
  <si>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</si>
  <si>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</si>
  <si>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</si>
  <si>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</si>
  <si>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</si>
  <si>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</si>
  <si>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</si>
  <si>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</si>
  <si>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</si>
  <si>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</si>
  <si>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</si>
  <si>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</si>
  <si>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</si>
  <si>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</si>
  <si>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</si>
  <si>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</si>
  <si>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</si>
  <si>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</si>
  <si>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</si>
  <si>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</si>
  <si>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</si>
  <si>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</si>
  <si>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</si>
  <si>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</si>
  <si>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</si>
  <si>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</si>
  <si>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</si>
  <si>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</si>
  <si>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</si>
  <si>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</si>
  <si>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</si>
  <si>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</si>
  <si>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</si>
  <si>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</si>
  <si>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</si>
  <si>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</si>
  <si>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</si>
  <si>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</si>
  <si>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</si>
  <si>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</si>
  <si>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</si>
  <si>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</si>
  <si>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</si>
  <si>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</si>
  <si>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</si>
  <si>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</si>
  <si>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</si>
  <si>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</si>
  <si>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</si>
  <si>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</si>
  <si>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</si>
  <si>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</si>
  <si>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</si>
  <si>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</si>
  <si>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</si>
  <si>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</si>
  <si>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</si>
  <si>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</si>
  <si>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</si>
  <si>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</si>
  <si>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</si>
  <si>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</si>
  <si>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</si>
  <si>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</si>
  <si>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</si>
  <si>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</si>
  <si>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</si>
  <si>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</si>
  <si>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</si>
  <si>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</si>
  <si>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</si>
  <si>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</si>
  <si>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</si>
  <si>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</si>
  <si>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</si>
  <si>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</si>
  <si>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</si>
  <si>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</si>
  <si>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</si>
  <si>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</si>
  <si>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</si>
  <si>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</si>
  <si>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</si>
  <si>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</si>
  <si>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</si>
  <si>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</si>
  <si>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</si>
  <si>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</si>
  <si>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</si>
  <si>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</si>
  <si>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</si>
  <si>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</si>
  <si>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</si>
  <si>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</si>
  <si>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</si>
  <si>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</si>
  <si>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</si>
  <si>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</si>
  <si>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</si>
  <si>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</si>
  <si>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</si>
  <si>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</si>
  <si>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</si>
  <si>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</si>
  <si>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</si>
  <si>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</si>
  <si>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</si>
  <si>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</si>
  <si>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</si>
  <si>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</si>
  <si>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</si>
  <si>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</si>
  <si>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</si>
  <si>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</si>
  <si>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</si>
  <si>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</si>
  <si>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</si>
  <si>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</si>
  <si>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</si>
  <si>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</si>
  <si>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</si>
  <si>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</si>
  <si>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</si>
  <si>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</si>
  <si>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</si>
  <si>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</si>
  <si>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</si>
  <si>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</si>
  <si>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</si>
  <si>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</si>
  <si>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</si>
  <si>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</si>
  <si>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</si>
  <si>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</si>
  <si>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</si>
  <si>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</si>
  <si>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</si>
  <si>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</si>
  <si>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</si>
  <si>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</si>
  <si>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</si>
  <si>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</si>
  <si>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</si>
  <si>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</si>
  <si>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</si>
  <si>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</si>
  <si>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</si>
  <si>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</si>
  <si>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</si>
  <si>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</si>
  <si>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</si>
  <si>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</si>
  <si>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</si>
  <si>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</si>
  <si>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</si>
  <si>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</si>
  <si>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</si>
  <si>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</si>
  <si>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</si>
  <si>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</si>
  <si>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</si>
  <si>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</si>
  <si>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</si>
  <si>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</si>
  <si>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</si>
  <si>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</si>
  <si>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</si>
  <si>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</si>
  <si>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</si>
  <si>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</si>
  <si>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</si>
  <si>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</si>
  <si>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</si>
  <si>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</si>
  <si>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</si>
  <si>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</si>
  <si>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</si>
  <si>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</si>
  <si>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</si>
  <si>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</si>
  <si>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</si>
  <si>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</si>
  <si>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</si>
  <si>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</si>
  <si>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</si>
  <si>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</si>
  <si>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</si>
  <si>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</si>
  <si>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</si>
  <si>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</si>
  <si>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</si>
  <si>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</si>
  <si>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</si>
  <si>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</si>
  <si>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</si>
  <si>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</si>
  <si>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</si>
  <si>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</si>
  <si>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</si>
  <si>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</si>
  <si>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</si>
  <si>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</si>
  <si>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</si>
  <si>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</si>
  <si>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</si>
  <si>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</si>
  <si>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</si>
  <si>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</si>
  <si>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</si>
  <si>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</si>
  <si>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</si>
  <si>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</si>
  <si>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</si>
  <si>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</si>
  <si>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</si>
  <si>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</si>
  <si>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</si>
  <si>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</si>
  <si>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</si>
  <si>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</si>
  <si>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</si>
  <si>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</si>
  <si>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</si>
  <si>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</si>
  <si>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</si>
  <si>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</si>
  <si>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</si>
  <si>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</si>
  <si>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</si>
  <si>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</si>
  <si>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</si>
  <si>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</si>
  <si>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</si>
  <si>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</si>
  <si>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</si>
  <si>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</si>
  <si>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</si>
  <si>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</si>
  <si>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</si>
  <si>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</si>
  <si>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</si>
  <si>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</si>
  <si>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</si>
  <si>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</si>
  <si>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</si>
  <si>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</si>
  <si>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</si>
  <si>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</si>
  <si>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</si>
  <si>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</si>
  <si>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</si>
  <si>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</si>
  <si>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</si>
  <si>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</si>
  <si>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</si>
  <si>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</si>
  <si>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</si>
  <si>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</si>
  <si>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</si>
  <si>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</si>
  <si>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</si>
  <si>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</si>
  <si>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</si>
  <si>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</si>
  <si>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</si>
  <si>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</si>
  <si>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</si>
  <si>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</si>
  <si>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</si>
  <si>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</si>
  <si>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</si>
  <si>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</si>
  <si>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</si>
  <si>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</si>
  <si>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</si>
  <si>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</si>
  <si>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</si>
  <si>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</si>
  <si>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</si>
  <si>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</si>
  <si>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</si>
  <si>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</si>
  <si>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</si>
  <si>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</si>
  <si>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</si>
  <si>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</si>
  <si>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</si>
  <si>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</si>
  <si>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</si>
  <si>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</si>
  <si>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</si>
  <si>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</si>
  <si>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</si>
  <si>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</si>
  <si>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</si>
  <si>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</si>
  <si>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</si>
  <si>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</si>
  <si>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</si>
  <si>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</si>
  <si>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</si>
  <si>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</si>
  <si>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</si>
  <si>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</si>
  <si>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</si>
  <si>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</si>
  <si>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</si>
  <si>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</si>
  <si>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</si>
  <si>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</si>
  <si>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</si>
  <si>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</si>
  <si>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</si>
  <si>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</si>
  <si>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</si>
  <si>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</si>
  <si>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</si>
  <si>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</si>
  <si>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</si>
  <si>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</si>
  <si>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</si>
  <si>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</si>
  <si>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</si>
  <si>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</si>
  <si>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</si>
  <si>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</si>
  <si>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</si>
  <si>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</si>
  <si>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</si>
  <si>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</si>
  <si>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</si>
  <si>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</si>
  <si>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</si>
  <si>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</si>
  <si>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</si>
  <si>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</si>
  <si>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</si>
  <si>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</si>
  <si>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</si>
  <si>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</si>
  <si>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</si>
  <si>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</si>
  <si>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</si>
  <si>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</si>
  <si>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</si>
  <si>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</si>
  <si>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</si>
  <si>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</si>
  <si>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</si>
  <si>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</si>
  <si>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</si>
  <si>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</si>
  <si>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</si>
  <si>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</si>
  <si>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</si>
  <si>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</si>
  <si>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</si>
  <si>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</si>
  <si>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</si>
  <si>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</si>
  <si>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</si>
  <si>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</si>
  <si>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</si>
  <si>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</si>
  <si>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</si>
  <si>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</si>
  <si>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</si>
  <si>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</si>
  <si>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</si>
  <si>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</si>
  <si>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</si>
  <si>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</si>
  <si>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</si>
  <si>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</si>
  <si>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</si>
  <si>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</si>
  <si>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</si>
  <si>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</si>
  <si>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</si>
  <si>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</si>
  <si>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</si>
  <si>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</si>
  <si>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</si>
  <si>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</si>
  <si>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</si>
  <si>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</si>
  <si>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</si>
  <si>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</si>
  <si>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</si>
  <si>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</si>
  <si>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</si>
  <si>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</si>
  <si>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</si>
  <si>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</si>
  <si>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</si>
  <si>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</si>
  <si>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</si>
  <si>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</si>
  <si>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</si>
  <si>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</si>
  <si>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</si>
  <si>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</si>
  <si>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</si>
  <si>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</si>
  <si>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</si>
  <si>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</si>
  <si>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</si>
  <si>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</si>
  <si>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</si>
  <si>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</si>
  <si>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</si>
  <si>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</si>
  <si>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</si>
  <si>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</si>
  <si>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</si>
  <si>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</si>
  <si>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</si>
  <si>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</si>
  <si>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</si>
  <si>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</si>
  <si>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</si>
  <si>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</si>
  <si>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</si>
  <si>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</si>
  <si>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</si>
  <si>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</si>
  <si>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</si>
  <si>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</si>
  <si>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</si>
  <si>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</si>
  <si>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</si>
  <si>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</si>
  <si>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</si>
  <si>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</si>
  <si>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</si>
  <si>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</si>
  <si>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</si>
  <si>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</si>
  <si>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</si>
  <si>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</si>
  <si>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</si>
  <si>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</si>
  <si>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</si>
  <si>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</si>
  <si>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</si>
  <si>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</si>
  <si>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</si>
  <si>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</si>
  <si>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</si>
  <si>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</si>
  <si>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</si>
  <si>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</si>
  <si>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</si>
  <si>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</si>
  <si>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</si>
  <si>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</si>
  <si>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</si>
  <si>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</si>
  <si>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</si>
  <si>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</si>
  <si>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</si>
  <si>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</si>
  <si>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</si>
  <si>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</si>
  <si>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</si>
  <si>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</si>
  <si>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</si>
  <si>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</si>
  <si>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</si>
  <si>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</si>
  <si>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</si>
  <si>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</si>
  <si>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</si>
  <si>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</si>
  <si>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</si>
  <si>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</si>
  <si>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</si>
  <si>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</si>
  <si>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</si>
  <si>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</si>
  <si>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</si>
  <si>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</si>
  <si>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</si>
  <si>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</si>
  <si>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</si>
  <si>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</si>
  <si>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</si>
  <si>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</si>
  <si>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</si>
  <si>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</si>
  <si>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</si>
  <si>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</si>
  <si>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</si>
  <si>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</si>
  <si>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</si>
  <si>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</si>
  <si>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</si>
  <si>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</si>
  <si>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</si>
  <si>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</si>
  <si>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</si>
  <si>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</si>
  <si>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</si>
  <si>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</si>
  <si>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</si>
  <si>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</si>
  <si>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</si>
  <si>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</si>
  <si>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</si>
  <si>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</si>
  <si>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</si>
  <si>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</si>
  <si>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</si>
  <si>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</si>
  <si>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</si>
  <si>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</si>
  <si>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</si>
  <si>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</si>
  <si>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</si>
  <si>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</si>
  <si>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</si>
  <si>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</si>
  <si>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</si>
  <si>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</si>
  <si>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</si>
  <si>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</si>
  <si>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</si>
  <si>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</si>
  <si>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</si>
  <si>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</si>
  <si>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</si>
  <si>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</si>
  <si>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</si>
  <si>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</si>
  <si>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</si>
  <si>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</si>
  <si>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</si>
  <si>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</si>
  <si>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</si>
  <si>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</si>
  <si>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</si>
  <si>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</si>
  <si>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</si>
  <si>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</si>
  <si>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</si>
  <si>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</si>
  <si>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</si>
  <si>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</si>
  <si>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</si>
  <si>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</si>
  <si>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</si>
  <si>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</si>
  <si>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</si>
  <si>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</si>
  <si>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</si>
  <si>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</si>
  <si>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</si>
  <si>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</si>
  <si>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</si>
  <si>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</si>
  <si>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</si>
  <si>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</si>
  <si>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</si>
  <si>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</si>
  <si>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</si>
  <si>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</si>
  <si>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</si>
  <si>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</si>
  <si>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</si>
  <si>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</si>
  <si>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</si>
  <si>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</si>
  <si>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</si>
  <si>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</si>
  <si>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</si>
  <si>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</si>
  <si>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</si>
  <si>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</si>
  <si>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</si>
  <si>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</si>
  <si>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</si>
  <si>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</si>
  <si>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</si>
  <si>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</si>
  <si>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</si>
  <si>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</si>
  <si>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</si>
  <si>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</si>
  <si>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</si>
  <si>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</si>
  <si>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</si>
  <si>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</si>
  <si>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</si>
  <si>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</si>
  <si>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</si>
  <si>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</si>
  <si>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</si>
  <si>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</si>
  <si>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</si>
  <si>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</si>
  <si>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</si>
  <si>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</si>
  <si>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</si>
  <si>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</si>
  <si>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</si>
  <si>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</si>
  <si>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</si>
  <si>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</si>
  <si>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</si>
  <si>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</si>
  <si>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</si>
  <si>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</si>
  <si>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</si>
  <si>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</si>
  <si>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</si>
  <si>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</si>
  <si>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</si>
  <si>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</si>
  <si>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</si>
  <si>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</si>
  <si>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</si>
  <si>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</si>
  <si>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</si>
  <si>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</si>
  <si>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</si>
  <si>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</si>
  <si>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</si>
  <si>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</si>
  <si>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</si>
  <si>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</si>
  <si>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</si>
  <si>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</si>
  <si>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</si>
  <si>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</si>
  <si>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</si>
  <si>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</si>
  <si>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</si>
  <si>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</si>
  <si>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</si>
  <si>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</si>
  <si>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</si>
  <si>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</si>
  <si>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</si>
  <si>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</si>
  <si>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</si>
  <si>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</si>
  <si>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</si>
  <si>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</si>
  <si>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</si>
  <si>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</si>
  <si>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</si>
  <si>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</si>
  <si>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</si>
  <si>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</si>
  <si>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</si>
  <si>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</si>
  <si>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</si>
  <si>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</si>
  <si>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</si>
  <si>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</si>
  <si>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</si>
  <si>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</si>
  <si>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</si>
  <si>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</si>
  <si>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</si>
  <si>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</si>
  <si>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</si>
  <si>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</si>
  <si>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</si>
  <si>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</si>
  <si>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</si>
  <si>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</si>
  <si>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</si>
  <si>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</si>
  <si>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</si>
  <si>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</si>
  <si>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</si>
  <si>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</si>
  <si>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</si>
  <si>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</si>
  <si>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</si>
  <si>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</si>
  <si>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</si>
  <si>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</si>
  <si>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</si>
  <si>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</si>
  <si>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</si>
  <si>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</si>
  <si>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</si>
  <si>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</si>
  <si>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</si>
  <si>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</si>
  <si>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</si>
  <si>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</si>
  <si>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</si>
  <si>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</si>
  <si>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</si>
  <si>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</si>
  <si>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</si>
  <si>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</si>
  <si>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</si>
  <si>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</si>
  <si>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</si>
  <si>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</si>
  <si>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</si>
  <si>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</si>
  <si>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</si>
  <si>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</si>
  <si>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</si>
  <si>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</si>
  <si>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</si>
  <si>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</si>
  <si>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</si>
  <si>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</si>
  <si>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</si>
  <si>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</si>
  <si>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</si>
  <si>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</si>
  <si>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</si>
  <si>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</si>
  <si>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</si>
  <si>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</si>
  <si>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</si>
  <si>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</si>
  <si>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</si>
  <si>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</si>
  <si>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</si>
  <si>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</si>
  <si>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</si>
  <si>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</si>
  <si>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</si>
  <si>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</si>
  <si>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</si>
  <si>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</si>
  <si>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</si>
  <si>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</si>
  <si>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</si>
  <si>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</si>
  <si>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</si>
  <si>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</si>
  <si>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</si>
  <si>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</si>
  <si>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</si>
  <si>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</si>
  <si>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</si>
  <si>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</si>
  <si>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</si>
  <si>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</si>
  <si>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</si>
  <si>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</si>
  <si>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</si>
  <si>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</si>
  <si>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</si>
  <si>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</si>
  <si>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</si>
  <si>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</si>
  <si>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</si>
  <si>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</si>
  <si>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</si>
  <si>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</si>
  <si>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</si>
  <si>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</si>
  <si>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</si>
  <si>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</si>
  <si>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</si>
  <si>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</si>
  <si>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</si>
  <si>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</si>
  <si>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</si>
  <si>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</si>
  <si>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</si>
  <si>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</si>
  <si>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</si>
  <si>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</si>
  <si>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</si>
  <si>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</si>
  <si>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</si>
  <si>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</si>
  <si>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</si>
  <si>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</si>
  <si>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</si>
  <si>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</si>
  <si>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</si>
  <si>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</si>
  <si>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</si>
  <si>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</si>
  <si>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</si>
  <si>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</si>
  <si>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</si>
  <si>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</si>
  <si>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</si>
  <si>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</si>
  <si>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</si>
  <si>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</si>
  <si>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</si>
  <si>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</si>
  <si>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</si>
  <si>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</si>
  <si>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</si>
  <si>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</si>
  <si>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</si>
  <si>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</si>
  <si>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</si>
  <si>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</si>
  <si>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</si>
  <si>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</si>
  <si>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</si>
  <si>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</si>
  <si>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</si>
  <si>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</si>
  <si>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</si>
  <si>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</si>
  <si>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</si>
  <si>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</si>
  <si>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</si>
  <si>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</si>
  <si>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</si>
  <si>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</si>
  <si>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</si>
  <si>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</si>
  <si>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</si>
  <si>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</si>
  <si>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</si>
  <si>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</si>
  <si>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</si>
  <si>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</si>
  <si>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</si>
  <si>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</si>
  <si>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</si>
  <si>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</si>
  <si>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</si>
  <si>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</si>
  <si>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</si>
  <si>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</si>
  <si>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</si>
  <si>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</si>
  <si>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</si>
  <si>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</si>
  <si>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</si>
  <si>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</si>
  <si>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</si>
  <si>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</si>
  <si>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</si>
  <si>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</si>
  <si>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</si>
  <si>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</si>
  <si>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</si>
  <si>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</si>
  <si>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</si>
  <si>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</si>
  <si>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</si>
  <si>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</si>
  <si>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</si>
  <si>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</si>
  <si>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</si>
  <si>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</si>
  <si>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</si>
  <si>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</si>
  <si>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</si>
  <si>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</si>
  <si>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</si>
  <si>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</si>
  <si>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</si>
  <si>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</si>
  <si>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</si>
  <si>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</si>
  <si>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</si>
  <si>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</si>
  <si>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</si>
  <si>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</si>
  <si>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</si>
  <si>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</si>
  <si>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</si>
  <si>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</si>
  <si>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</si>
  <si>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</si>
  <si>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</si>
  <si>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</si>
  <si>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</si>
  <si>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</si>
  <si>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</si>
  <si>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</si>
  <si>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</si>
  <si>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</si>
  <si>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</si>
  <si>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</si>
  <si>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</si>
  <si>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</si>
  <si>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</si>
  <si>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</si>
  <si>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</si>
  <si>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</si>
  <si>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</si>
  <si>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</si>
  <si>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</si>
  <si>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</si>
  <si>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</si>
  <si>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</si>
  <si>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</si>
  <si>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</si>
  <si>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</si>
  <si>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</si>
  <si>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</si>
  <si>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</si>
  <si>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</si>
  <si>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</si>
  <si>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</si>
  <si>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</si>
  <si>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</si>
  <si>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</si>
  <si>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</si>
  <si>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</si>
  <si>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</si>
  <si>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</si>
  <si>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</si>
  <si>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</si>
  <si>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</si>
  <si>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</si>
  <si>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</si>
  <si>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</si>
  <si>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</si>
  <si>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</si>
  <si>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</si>
  <si>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</si>
  <si>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</si>
  <si>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</si>
  <si>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</si>
  <si>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</si>
  <si>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</si>
  <si>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</si>
  <si>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</si>
  <si>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</si>
  <si>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</si>
  <si>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</si>
  <si>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</si>
  <si>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</si>
  <si>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</si>
  <si>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</si>
  <si>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</si>
  <si>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</si>
  <si>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</si>
  <si>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</si>
  <si>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</si>
  <si>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</si>
  <si>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</si>
  <si>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</si>
  <si>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</si>
  <si>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</si>
  <si>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</si>
  <si>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</si>
  <si>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</si>
  <si>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</si>
  <si>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</si>
  <si>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</si>
  <si>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</si>
  <si>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</si>
  <si>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</si>
  <si>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</si>
  <si>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</si>
  <si>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</si>
  <si>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</si>
  <si>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</si>
  <si>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</si>
  <si>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</si>
  <si>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</si>
  <si>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</si>
  <si>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</si>
  <si>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</si>
  <si>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</si>
  <si>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</si>
  <si>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</si>
  <si>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</si>
  <si>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</si>
  <si>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</si>
  <si>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</si>
  <si>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</si>
  <si>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</si>
  <si>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</si>
  <si>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</si>
  <si>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</si>
  <si>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</si>
  <si>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</si>
  <si>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</si>
  <si>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</si>
  <si>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</si>
  <si>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</si>
  <si>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</si>
  <si>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</si>
  <si>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</si>
  <si>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</si>
  <si>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</si>
  <si>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</si>
  <si>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</si>
  <si>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</si>
  <si>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</si>
  <si>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</si>
  <si>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</si>
  <si>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</si>
  <si>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</si>
  <si>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</si>
  <si>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</si>
  <si>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</si>
  <si>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</si>
  <si>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</si>
  <si>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</si>
  <si>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</si>
  <si>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</si>
  <si>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</si>
  <si>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</si>
  <si>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</si>
  <si>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</si>
  <si>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</si>
  <si>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</si>
  <si>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</si>
  <si>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</si>
  <si>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</si>
  <si>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</si>
  <si>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</si>
  <si>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</si>
  <si>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</si>
  <si>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</si>
  <si>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</si>
  <si>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</si>
  <si>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</si>
  <si>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</si>
  <si>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</si>
  <si>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</si>
  <si>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</si>
  <si>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</si>
  <si>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</si>
  <si>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</si>
  <si>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</si>
  <si>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</si>
  <si>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</si>
  <si>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</si>
  <si>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</si>
  <si>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</si>
  <si>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</si>
  <si>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</si>
  <si>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</si>
  <si>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</si>
  <si>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</si>
  <si>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</si>
  <si>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</si>
  <si>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</si>
  <si>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</si>
  <si>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</si>
  <si>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</si>
  <si>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</si>
  <si>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</si>
  <si>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</si>
  <si>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</si>
  <si>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</si>
  <si>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</si>
  <si>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</si>
  <si>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</si>
  <si>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</si>
  <si>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</si>
  <si>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</si>
  <si>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</si>
  <si>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</si>
  <si>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</si>
  <si>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</si>
  <si>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</si>
  <si>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</si>
  <si>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</si>
  <si>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</si>
  <si>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</si>
  <si>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</si>
  <si>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</si>
  <si>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</si>
  <si>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</si>
  <si>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</si>
  <si>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</si>
  <si>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</si>
  <si>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</si>
  <si>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</si>
  <si>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</si>
  <si>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</si>
  <si>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</si>
  <si>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</si>
  <si>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</si>
  <si>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</si>
  <si>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</si>
  <si>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</si>
  <si>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</si>
  <si>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</si>
  <si>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</si>
  <si>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</si>
  <si>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</si>
  <si>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</si>
  <si>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</si>
  <si>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</si>
  <si>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</si>
  <si>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</si>
  <si>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</si>
  <si>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</si>
  <si>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</si>
  <si>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</si>
  <si>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</si>
  <si>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</si>
  <si>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</si>
  <si>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</si>
  <si>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</si>
  <si>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</si>
  <si>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</si>
  <si>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</si>
  <si>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</si>
  <si>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</si>
  <si>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</si>
  <si>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</si>
  <si>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</si>
  <si>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</si>
  <si>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</si>
  <si>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</si>
  <si>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</si>
  <si>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</si>
  <si>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</si>
  <si>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</si>
  <si>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</si>
  <si>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</si>
  <si>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</si>
  <si>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</si>
  <si>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</si>
  <si>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</si>
  <si>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</si>
  <si>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</si>
  <si>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</si>
  <si>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</si>
  <si>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</si>
  <si>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</si>
  <si>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</si>
  <si>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</si>
  <si>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</si>
  <si>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</si>
  <si>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</si>
  <si>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</si>
  <si>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</si>
  <si>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</si>
  <si>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</si>
  <si>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</si>
  <si>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</si>
  <si>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</si>
  <si>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</si>
  <si>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</si>
  <si>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</si>
  <si>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</si>
  <si>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</si>
  <si>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</si>
  <si>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</si>
  <si>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</si>
  <si>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</si>
  <si>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</si>
  <si>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</si>
  <si>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</si>
  <si>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</si>
  <si>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</si>
  <si>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</si>
  <si>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</si>
  <si>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</si>
  <si>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</si>
  <si>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</si>
  <si>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</si>
  <si>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</si>
  <si>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</si>
  <si>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</si>
  <si>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</si>
  <si>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</si>
  <si>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</si>
  <si>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</si>
  <si>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</si>
  <si>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</si>
  <si>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</si>
  <si>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</si>
  <si>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</si>
  <si>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</si>
  <si>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</si>
  <si>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</si>
  <si>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</si>
  <si>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</si>
  <si>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</si>
  <si>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</si>
  <si>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</si>
  <si>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</si>
  <si>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</si>
  <si>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</si>
  <si>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</si>
  <si>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</si>
  <si>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</si>
  <si>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</si>
  <si>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</si>
  <si>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</si>
  <si>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</si>
  <si>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</si>
  <si>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</si>
  <si>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</si>
  <si>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</si>
  <si>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</si>
  <si>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</si>
  <si>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</si>
  <si>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</si>
  <si>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</si>
  <si>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</si>
  <si>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</si>
  <si>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</si>
  <si>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</si>
  <si>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</si>
  <si>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</si>
  <si>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</si>
  <si>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</si>
  <si>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</si>
  <si>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</si>
  <si>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</si>
  <si>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</si>
  <si>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</si>
  <si>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</si>
  <si>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</si>
  <si>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</si>
  <si>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</si>
  <si>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</si>
  <si>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</si>
  <si>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</si>
  <si>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</si>
  <si>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</si>
  <si>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</si>
  <si>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</si>
  <si>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</si>
  <si>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</si>
  <si>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</si>
  <si>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</si>
  <si>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</si>
  <si>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</si>
  <si>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</si>
  <si>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</si>
  <si>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</si>
  <si>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</si>
  <si>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</si>
  <si>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</si>
  <si>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</si>
  <si>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</si>
  <si>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</si>
  <si>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</si>
  <si>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</si>
  <si>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</si>
  <si>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</si>
  <si>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</si>
  <si>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</si>
  <si>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</si>
  <si>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</si>
  <si>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</si>
  <si>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</si>
  <si>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</si>
  <si>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</si>
  <si>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</si>
  <si>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</si>
  <si>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</si>
  <si>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</si>
  <si>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</si>
  <si>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</si>
  <si>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</si>
  <si>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</si>
  <si>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</si>
  <si>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</si>
  <si>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</si>
  <si>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</si>
  <si>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</si>
  <si>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</si>
  <si>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</si>
  <si>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</si>
  <si>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</si>
  <si>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</si>
  <si>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</si>
  <si>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</si>
  <si>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</si>
  <si>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</si>
  <si>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</si>
  <si>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</si>
  <si>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</si>
  <si>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</si>
  <si>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</si>
  <si>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</si>
  <si>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</si>
  <si>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</si>
  <si>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</si>
  <si>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</si>
  <si>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</si>
  <si>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</si>
  <si>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</si>
  <si>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</si>
  <si>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</si>
  <si>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</si>
  <si>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</si>
  <si>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</si>
  <si>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</si>
  <si>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</si>
  <si>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</si>
  <si>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</si>
  <si>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</si>
  <si>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</si>
  <si>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</si>
  <si>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</si>
  <si>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</si>
  <si>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</si>
  <si>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</si>
  <si>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</si>
  <si>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</si>
  <si>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</si>
  <si>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</si>
  <si>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</si>
  <si>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</si>
  <si>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</si>
  <si>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</si>
  <si>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</si>
  <si>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</si>
  <si>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</si>
  <si>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</si>
  <si>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</si>
  <si>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</si>
  <si>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</si>
  <si>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</si>
  <si>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</si>
  <si>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</si>
  <si>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</si>
  <si>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</si>
  <si>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</si>
  <si>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</si>
  <si>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</si>
  <si>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</si>
  <si>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</si>
  <si>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</si>
  <si>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</si>
  <si>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</si>
  <si>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</si>
  <si>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</si>
  <si>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</si>
  <si>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</si>
  <si>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</si>
  <si>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</si>
  <si>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</si>
  <si>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</si>
  <si>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</si>
  <si>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</si>
  <si>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</si>
  <si>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</si>
  <si>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</si>
  <si>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</si>
  <si>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</si>
  <si>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</si>
  <si>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</si>
  <si>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</si>
  <si>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</si>
  <si>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</si>
  <si>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</si>
  <si>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</si>
  <si>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</si>
  <si>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</si>
  <si>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</si>
  <si>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</si>
  <si>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</si>
  <si>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</si>
  <si>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</si>
  <si>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</si>
  <si>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</si>
  <si>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</si>
  <si>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</si>
  <si>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</si>
  <si>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</si>
  <si>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</si>
  <si>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</si>
  <si>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</si>
  <si>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</si>
  <si>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</si>
  <si>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</si>
  <si>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</si>
  <si>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</si>
  <si>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</si>
  <si>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</si>
  <si>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</si>
  <si>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</si>
  <si>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</si>
  <si>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</si>
  <si>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</si>
  <si>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</si>
  <si>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</si>
  <si>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</si>
  <si>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</si>
  <si>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</si>
  <si>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</si>
  <si>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</si>
  <si>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</si>
  <si>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</si>
  <si>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</si>
  <si>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</si>
  <si>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</si>
  <si>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</si>
  <si>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</si>
  <si>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</si>
  <si>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</si>
  <si>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</si>
  <si>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</si>
  <si>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</si>
  <si>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</si>
  <si>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</si>
  <si>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</si>
  <si>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</si>
  <si>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</si>
  <si>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</si>
  <si>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</si>
  <si>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</si>
  <si>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</si>
  <si>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</si>
  <si>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</si>
  <si>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</si>
  <si>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</si>
  <si>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</si>
  <si>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</si>
  <si>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</si>
  <si>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</si>
  <si>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</si>
  <si>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</si>
  <si>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</si>
  <si>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</si>
  <si>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</si>
  <si>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</si>
  <si>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</si>
  <si>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</si>
  <si>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</si>
  <si>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</si>
  <si>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</si>
  <si>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</si>
  <si>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</si>
  <si>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</si>
  <si>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</si>
  <si>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</si>
  <si>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</si>
  <si>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</si>
  <si>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</si>
  <si>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</si>
  <si>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</si>
  <si>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</si>
  <si>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</si>
  <si>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</si>
  <si>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</si>
  <si>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</si>
  <si>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</si>
  <si>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</si>
  <si>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</si>
  <si>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</si>
  <si>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</si>
  <si>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</si>
  <si>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</si>
  <si>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</si>
  <si>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</si>
  <si>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</si>
  <si>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</si>
  <si>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</si>
  <si>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</si>
  <si>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</si>
  <si>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</si>
  <si>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</si>
  <si>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</si>
  <si>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</si>
  <si>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</si>
  <si>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</si>
  <si>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</si>
  <si>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</si>
  <si>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</si>
  <si>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</si>
  <si>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</si>
  <si>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</si>
  <si>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</si>
  <si>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</si>
  <si>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</si>
  <si>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</si>
  <si>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</si>
  <si>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</si>
  <si>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</si>
  <si>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</si>
  <si>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</si>
  <si>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</si>
  <si>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</si>
  <si>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</si>
  <si>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</si>
  <si>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</si>
  <si>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</si>
  <si>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</si>
  <si>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</si>
  <si>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</si>
  <si>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</si>
  <si>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</si>
  <si>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</si>
  <si>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</si>
  <si>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</si>
  <si>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</si>
  <si>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</si>
  <si>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</si>
  <si>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</si>
  <si>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</si>
  <si>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</si>
  <si>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</si>
  <si>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</si>
  <si>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</si>
  <si>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</si>
  <si>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</si>
  <si>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</si>
  <si>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</si>
  <si>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</si>
  <si>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</si>
  <si>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</si>
  <si>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</si>
  <si>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</si>
  <si>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</si>
  <si>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</si>
  <si>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</si>
  <si>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</si>
  <si>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</si>
  <si>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</si>
  <si>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</si>
  <si>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</si>
  <si>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</si>
  <si>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</si>
  <si>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</si>
  <si>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</si>
  <si>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</si>
  <si>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</si>
  <si>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</si>
  <si>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</si>
  <si>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</si>
  <si>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</si>
  <si>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</si>
  <si>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</si>
  <si>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</si>
  <si>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</si>
  <si>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</si>
  <si>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</si>
  <si>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</si>
  <si>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</si>
  <si>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</si>
  <si>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</si>
  <si>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</si>
  <si>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</si>
  <si>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</si>
  <si>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</si>
  <si>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</si>
  <si>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</si>
  <si>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</si>
  <si>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</si>
  <si>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</si>
  <si>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</si>
  <si>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</si>
  <si>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</si>
  <si>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</si>
  <si>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</si>
  <si>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</si>
  <si>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</si>
  <si>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</si>
  <si>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</si>
  <si>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</si>
  <si>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</si>
  <si>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</si>
  <si>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</si>
  <si>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</si>
  <si>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</si>
  <si>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</si>
  <si>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</si>
  <si>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</si>
  <si>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</si>
  <si>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</si>
  <si>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</si>
  <si>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</si>
  <si>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</si>
  <si>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</si>
  <si>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</si>
  <si>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</si>
  <si>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</si>
  <si>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</si>
  <si>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</si>
  <si>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</si>
  <si>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</si>
  <si>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</si>
  <si>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</si>
  <si>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</si>
  <si>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</si>
  <si>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</si>
  <si>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</si>
  <si>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</si>
  <si>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</si>
  <si>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</si>
  <si>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</si>
  <si>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</si>
  <si>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</si>
  <si>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</si>
  <si>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</si>
  <si>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</si>
  <si>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</si>
  <si>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</si>
  <si>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</si>
  <si>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</si>
  <si>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</si>
  <si>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</si>
  <si>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</si>
  <si>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</si>
  <si>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</si>
  <si>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</si>
  <si>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</si>
  <si>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</si>
  <si>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</si>
  <si>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</si>
  <si>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</si>
  <si>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</si>
  <si>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</si>
  <si>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</si>
  <si>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</si>
  <si>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</si>
  <si>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</si>
  <si>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</si>
  <si>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</si>
  <si>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</si>
  <si>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</si>
  <si>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</si>
  <si>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</si>
  <si>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</si>
  <si>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</si>
  <si>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</si>
  <si>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</si>
  <si>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</si>
  <si>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</si>
  <si>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</si>
  <si>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</si>
  <si>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</si>
  <si>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</si>
  <si>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</si>
  <si>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</si>
  <si>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</si>
  <si>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</si>
  <si>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</si>
  <si>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</si>
  <si>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</si>
  <si>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</si>
  <si>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</si>
  <si>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</si>
  <si>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</si>
  <si>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</si>
  <si>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</si>
  <si>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</si>
  <si>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</si>
  <si>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</si>
  <si>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</si>
  <si>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</si>
  <si>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</si>
  <si>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</si>
  <si>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</si>
  <si>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</si>
  <si>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</si>
  <si>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</si>
  <si>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</si>
  <si>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</si>
  <si>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</si>
  <si>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</si>
  <si>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</si>
  <si>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</si>
  <si>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</si>
  <si>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</si>
  <si>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</si>
  <si>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</si>
  <si>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</si>
  <si>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</si>
  <si>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</si>
  <si>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</si>
  <si>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</si>
  <si>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</si>
  <si>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</si>
  <si>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</si>
  <si>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</si>
  <si>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</si>
  <si>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</si>
  <si>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</si>
  <si>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</si>
  <si>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</si>
  <si>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</si>
  <si>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</si>
  <si>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</si>
  <si>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</si>
  <si>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</si>
  <si>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</si>
  <si>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</si>
  <si>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</si>
  <si>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</si>
  <si>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</si>
  <si>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</si>
  <si>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</si>
  <si>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</si>
  <si>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</si>
  <si>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</si>
  <si>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</si>
  <si>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</si>
  <si>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</si>
  <si>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</si>
  <si>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</si>
  <si>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</si>
  <si>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</si>
  <si>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</si>
  <si>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</si>
  <si>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</si>
  <si>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</si>
  <si>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</si>
  <si>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</si>
  <si>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</si>
  <si>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</si>
  <si>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</si>
  <si>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</si>
  <si>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</si>
  <si>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</si>
  <si>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</si>
  <si>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</si>
  <si>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</si>
  <si>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</si>
  <si>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</si>
  <si>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</si>
  <si>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</si>
  <si>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</si>
  <si>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</si>
  <si>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</si>
  <si>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</si>
  <si>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</si>
  <si>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</si>
  <si>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</si>
  <si>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</si>
  <si>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</si>
  <si>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</si>
  <si>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</si>
  <si>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</si>
  <si>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</si>
  <si>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</si>
  <si>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</si>
  <si>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</si>
  <si>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</si>
  <si>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</si>
  <si>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</si>
  <si>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</si>
  <si>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</si>
  <si>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</si>
  <si>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</si>
  <si>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</si>
  <si>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</si>
  <si>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</si>
  <si>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</si>
  <si>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</si>
  <si>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</si>
  <si>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</si>
  <si>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</si>
  <si>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</si>
  <si>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</si>
  <si>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</si>
  <si>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</si>
  <si>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</si>
  <si>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</si>
  <si>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</si>
  <si>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</si>
  <si>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</si>
  <si>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</si>
  <si>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</si>
  <si>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</si>
  <si>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</si>
  <si>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</si>
  <si>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</si>
  <si>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</si>
  <si>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</si>
  <si>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</si>
  <si>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</si>
  <si>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</si>
  <si>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</si>
  <si>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</si>
  <si>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</si>
  <si>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</si>
  <si>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</si>
  <si>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</si>
  <si>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</si>
  <si>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</si>
  <si>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</si>
  <si>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</si>
  <si>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</si>
  <si>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</si>
  <si>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</si>
  <si>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</si>
  <si>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</si>
  <si>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</si>
  <si>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</si>
  <si>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</si>
  <si>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</si>
  <si>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</si>
  <si>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</si>
  <si>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</si>
  <si>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</si>
  <si>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</si>
  <si>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</si>
  <si>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</si>
  <si>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</si>
  <si>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</si>
  <si>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</si>
  <si>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</si>
  <si>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</si>
  <si>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</si>
  <si>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</si>
  <si>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</si>
  <si>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</si>
  <si>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</si>
  <si>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</si>
  <si>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</si>
  <si>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</si>
  <si>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</si>
  <si>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</si>
  <si>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</si>
  <si>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</si>
  <si>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</si>
  <si>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</si>
  <si>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</si>
  <si>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</si>
  <si>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</si>
  <si>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</si>
  <si>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</si>
  <si>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</si>
  <si>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</si>
  <si>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</si>
  <si>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</si>
  <si>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</si>
  <si>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</si>
  <si>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</si>
  <si>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</si>
  <si>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</si>
  <si>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</si>
  <si>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</si>
  <si>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</si>
  <si>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</si>
  <si>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</si>
  <si>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</si>
  <si>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</si>
  <si>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</si>
  <si>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</si>
  <si>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</si>
  <si>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</si>
  <si>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</si>
  <si>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</si>
  <si>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</si>
  <si>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</si>
  <si>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</si>
  <si>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</si>
  <si>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</si>
  <si>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</si>
  <si>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</si>
  <si>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</si>
  <si>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</si>
  <si>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</si>
  <si>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</si>
  <si>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</si>
  <si>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</si>
  <si>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</si>
  <si>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</si>
  <si>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</si>
  <si>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</si>
  <si>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</si>
  <si>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</si>
  <si>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</si>
  <si>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</si>
  <si>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</si>
  <si>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</si>
  <si>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</si>
  <si>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</si>
  <si>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</si>
  <si>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</si>
  <si>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</si>
  <si>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</si>
  <si>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</si>
  <si>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</si>
  <si>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</si>
  <si>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</si>
  <si>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</si>
  <si>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</si>
  <si>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</si>
  <si>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</si>
  <si>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</si>
  <si>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</si>
  <si>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</si>
  <si>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</si>
  <si>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</si>
  <si>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</si>
  <si>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</si>
  <si>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</si>
  <si>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</si>
  <si>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</si>
  <si>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</si>
  <si>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</si>
  <si>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</si>
  <si>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</si>
  <si>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</si>
  <si>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</si>
  <si>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</si>
  <si>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</si>
  <si>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</si>
  <si>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</si>
  <si>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</si>
  <si>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</si>
  <si>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</si>
  <si>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</si>
  <si>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</si>
  <si>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</si>
  <si>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</si>
  <si>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</si>
  <si>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</si>
  <si>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</si>
  <si>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</si>
  <si>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</si>
  <si>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</si>
  <si>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</si>
  <si>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</si>
  <si>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</si>
  <si>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</si>
  <si>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</si>
  <si>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</si>
  <si>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</si>
  <si>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</si>
  <si>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</si>
  <si>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</si>
  <si>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</si>
  <si>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</si>
  <si>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</si>
  <si>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</si>
  <si>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</si>
  <si>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</si>
  <si>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</si>
  <si>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</si>
  <si>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</si>
  <si>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</si>
  <si>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</si>
  <si>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</si>
  <si>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</si>
  <si>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</si>
  <si>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</si>
  <si>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</si>
  <si>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</si>
  <si>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</si>
  <si>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</si>
  <si>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</si>
  <si>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</si>
  <si>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</si>
  <si>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</si>
  <si>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</si>
  <si>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</si>
  <si>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</si>
  <si>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</si>
  <si>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</si>
  <si>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</si>
  <si>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</si>
  <si>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</si>
  <si>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</si>
  <si>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</si>
  <si>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</si>
  <si>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</si>
  <si>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</si>
  <si>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</si>
  <si>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</si>
  <si>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</si>
  <si>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</si>
  <si>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</si>
  <si>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</si>
  <si>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</si>
  <si>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</si>
  <si>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</si>
  <si>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</si>
  <si>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</si>
  <si>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</si>
  <si>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</si>
  <si>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</si>
  <si>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</si>
  <si>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</si>
  <si>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</si>
  <si>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</si>
  <si>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</si>
  <si>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</si>
  <si>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</si>
  <si>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</si>
  <si>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</si>
  <si>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</si>
  <si>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</si>
  <si>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</si>
  <si>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</si>
  <si>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</si>
  <si>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</si>
  <si>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</si>
  <si>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</si>
  <si>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</si>
  <si>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</si>
  <si>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</si>
  <si>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</si>
  <si>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</si>
  <si>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</si>
  <si>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</si>
  <si>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</si>
  <si>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</si>
  <si>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</si>
  <si>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</si>
  <si>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</si>
  <si>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</si>
  <si>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</si>
  <si>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</si>
  <si>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</si>
  <si>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</si>
  <si>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</si>
  <si>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</si>
  <si>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</si>
  <si>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</si>
  <si>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</si>
  <si>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</si>
  <si>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</si>
  <si>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</si>
  <si>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</si>
  <si>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</si>
  <si>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</si>
  <si>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</si>
  <si>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</si>
  <si>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</si>
  <si>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</si>
  <si>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</si>
  <si>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</si>
  <si>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</si>
  <si>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</si>
  <si>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</si>
  <si>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</si>
  <si>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</si>
  <si>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</si>
  <si>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</si>
  <si>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</si>
  <si>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</si>
  <si>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</si>
  <si>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</si>
  <si>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</si>
  <si>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</si>
  <si>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</si>
  <si>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</si>
  <si>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</si>
  <si>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</si>
  <si>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</si>
  <si>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</si>
  <si>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</si>
  <si>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</si>
  <si>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</si>
  <si>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</si>
  <si>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</si>
  <si>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</si>
  <si>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</si>
  <si>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</si>
  <si>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</si>
  <si>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</si>
  <si>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</si>
  <si>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</si>
  <si>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</si>
  <si>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</si>
  <si>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</si>
  <si>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</si>
  <si>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</si>
  <si>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</si>
  <si>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</si>
  <si>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</si>
  <si>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</si>
  <si>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</si>
  <si>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</si>
  <si>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</si>
  <si>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</si>
  <si>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</si>
  <si>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</si>
  <si>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</si>
  <si>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</si>
  <si>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</si>
  <si>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</si>
  <si>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</si>
  <si>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</si>
  <si>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</si>
  <si>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</si>
  <si>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</si>
  <si>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</si>
  <si>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</si>
  <si>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</si>
  <si>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</si>
  <si>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</si>
  <si>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</si>
  <si>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</si>
  <si>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</si>
  <si>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</si>
  <si>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</si>
  <si>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</si>
  <si>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</si>
  <si>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</si>
  <si>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</si>
  <si>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</si>
  <si>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</si>
  <si>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</si>
  <si>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</si>
  <si>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</si>
  <si>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</si>
  <si>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</si>
  <si>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</si>
  <si>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</si>
  <si>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</si>
  <si>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</si>
  <si>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</si>
  <si>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</si>
  <si>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</si>
  <si>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</si>
  <si>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</si>
  <si>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</si>
  <si>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</si>
  <si>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</si>
  <si>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</si>
  <si>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</si>
  <si>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</si>
  <si>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</si>
  <si>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</si>
  <si>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</si>
  <si>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</si>
  <si>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</si>
  <si>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</si>
  <si>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</si>
  <si>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</si>
  <si>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</si>
  <si>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</si>
  <si>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</si>
  <si>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</si>
  <si>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</si>
  <si>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</si>
  <si>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</si>
  <si>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</si>
  <si>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</si>
  <si>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</si>
  <si>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</si>
  <si>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</si>
  <si>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</si>
  <si>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</si>
  <si>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</si>
  <si>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</si>
  <si>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</si>
  <si>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</si>
  <si>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</si>
  <si>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</si>
  <si>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</si>
  <si>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</si>
  <si>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</si>
  <si>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</si>
  <si>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</si>
  <si>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</si>
  <si>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</si>
  <si>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</si>
  <si>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</si>
  <si>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</si>
  <si>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</si>
  <si>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</si>
  <si>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</si>
  <si>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</si>
  <si>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</si>
  <si>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</si>
  <si>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</si>
  <si>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</si>
  <si>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</si>
  <si>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</si>
  <si>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</si>
  <si>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</si>
  <si>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</si>
  <si>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</si>
  <si>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</si>
  <si>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</si>
  <si>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</si>
  <si>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</si>
  <si>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</si>
  <si>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</si>
  <si>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</si>
  <si>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</si>
  <si>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</si>
  <si>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</si>
  <si>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</si>
  <si>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</si>
  <si>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</si>
  <si>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</si>
  <si>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</si>
  <si>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</si>
  <si>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</si>
  <si>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</si>
  <si>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</si>
  <si>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</si>
  <si>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</si>
  <si>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</si>
  <si>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</si>
  <si>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</si>
  <si>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</si>
  <si>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</si>
  <si>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</si>
  <si>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</si>
  <si>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</si>
  <si>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</si>
  <si>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</si>
  <si>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</si>
  <si>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</si>
  <si>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</si>
  <si>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</si>
  <si>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</si>
  <si>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</si>
  <si>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</si>
  <si>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</si>
  <si>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</si>
  <si>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</si>
  <si>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</si>
  <si>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</si>
  <si>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</si>
  <si>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</si>
  <si>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</si>
  <si>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</si>
  <si>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</si>
  <si>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</si>
  <si>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</si>
  <si>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</si>
  <si>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</si>
  <si>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</si>
  <si>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</si>
  <si>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</si>
  <si>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</si>
  <si>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</si>
  <si>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</si>
  <si>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</si>
  <si>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</si>
  <si>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</si>
  <si>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</si>
  <si>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</si>
  <si>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</si>
  <si>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</si>
  <si>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</si>
  <si>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</si>
  <si>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</si>
  <si>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</si>
  <si>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</si>
  <si>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</si>
  <si>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</si>
  <si>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</si>
  <si>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</si>
  <si>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</si>
  <si>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</si>
  <si>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</si>
  <si>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</si>
  <si>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</si>
  <si>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</si>
  <si>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</si>
  <si>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</si>
  <si>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</si>
  <si>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</si>
  <si>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</si>
  <si>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</si>
  <si>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</si>
  <si>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</si>
  <si>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</si>
  <si>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</si>
  <si>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</si>
  <si>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</si>
  <si>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</si>
  <si>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</si>
  <si>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</si>
  <si>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</si>
  <si>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</si>
  <si>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</si>
  <si>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</si>
  <si>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</si>
  <si>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</si>
  <si>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</si>
  <si>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</si>
  <si>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</si>
  <si>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</si>
  <si>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</si>
  <si>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</si>
  <si>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</si>
  <si>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</si>
  <si>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</si>
  <si>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</si>
  <si>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</si>
  <si>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</si>
  <si>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</si>
  <si>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</si>
  <si>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</si>
  <si>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</si>
  <si>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</si>
  <si>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</si>
  <si>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</si>
  <si>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</si>
  <si>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</si>
  <si>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</si>
  <si>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</si>
  <si>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</si>
  <si>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</si>
  <si>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</si>
  <si>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</si>
  <si>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</si>
  <si>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</si>
  <si>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</si>
  <si>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</si>
  <si>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</si>
  <si>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</si>
  <si>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</si>
  <si>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</si>
  <si>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</si>
  <si>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</si>
  <si>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</si>
  <si>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</si>
  <si>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</si>
  <si>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</si>
  <si>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</si>
  <si>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</si>
  <si>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</si>
  <si>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</si>
  <si>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</si>
  <si>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</si>
  <si>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</si>
  <si>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</si>
  <si>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</si>
  <si>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</si>
  <si>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</si>
  <si>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</si>
  <si>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</si>
  <si>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</si>
  <si>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</si>
  <si>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</si>
  <si>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</si>
  <si>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</si>
  <si>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</si>
  <si>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</si>
  <si>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</si>
  <si>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</si>
  <si>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</si>
  <si>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</si>
  <si>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</si>
  <si>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</si>
  <si>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</si>
  <si>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</si>
  <si>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</si>
  <si>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</si>
  <si>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</si>
  <si>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</si>
  <si>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</si>
  <si>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</si>
  <si>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</si>
  <si>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</si>
  <si>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</si>
  <si>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</si>
  <si>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</si>
  <si>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</si>
  <si>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</si>
  <si>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</si>
  <si>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</si>
  <si>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</si>
  <si>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</si>
  <si>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</si>
  <si>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</si>
  <si>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</si>
  <si>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</si>
  <si>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</si>
  <si>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</si>
  <si>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</si>
  <si>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</si>
  <si>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</si>
  <si>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</si>
  <si>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</si>
  <si>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</si>
  <si>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</si>
  <si>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</si>
  <si>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</si>
  <si>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</si>
  <si>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</si>
  <si>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</si>
  <si>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</si>
  <si>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</si>
  <si>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</si>
  <si>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</si>
  <si>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</si>
  <si>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</si>
  <si>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</si>
  <si>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</si>
  <si>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</si>
  <si>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</si>
  <si>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</si>
  <si>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</si>
  <si>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</si>
  <si>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</si>
  <si>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</si>
  <si>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</si>
  <si>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</si>
  <si>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</si>
  <si>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</si>
  <si>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</si>
  <si>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</si>
  <si>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</si>
  <si>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</si>
  <si>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</si>
  <si>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</si>
  <si>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</si>
  <si>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</si>
  <si>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</si>
  <si>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</si>
  <si>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</si>
  <si>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</si>
  <si>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</si>
  <si>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</si>
  <si>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</si>
  <si>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</si>
  <si>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</si>
  <si>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</si>
  <si>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</si>
  <si>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</si>
  <si>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</si>
  <si>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</si>
  <si>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</si>
  <si>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</si>
  <si>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</si>
  <si>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</si>
  <si>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</si>
  <si>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</si>
  <si>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</si>
  <si>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</si>
  <si>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</si>
  <si>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</si>
  <si>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</si>
  <si>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</si>
  <si>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</si>
  <si>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</si>
  <si>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</si>
  <si>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</si>
  <si>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</si>
  <si>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</si>
  <si>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</si>
  <si>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</si>
  <si>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</si>
  <si>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</si>
  <si>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</si>
  <si>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</si>
  <si>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</si>
  <si>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</si>
  <si>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</si>
  <si>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</si>
  <si>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</si>
  <si>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</si>
  <si>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</si>
  <si>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</si>
  <si>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</si>
  <si>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</si>
  <si>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</si>
  <si>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</si>
  <si>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</si>
  <si>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</si>
  <si>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</si>
  <si>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</si>
  <si>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</si>
  <si>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</si>
  <si>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</si>
  <si>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</si>
  <si>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</si>
  <si>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</si>
  <si>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</si>
  <si>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</si>
  <si>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</si>
  <si>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</si>
  <si>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</si>
  <si>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</si>
  <si>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</si>
  <si>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</si>
  <si>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</si>
  <si>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</si>
  <si>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</si>
  <si>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</si>
  <si>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</si>
  <si>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</si>
  <si>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</si>
  <si>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</si>
  <si>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</si>
  <si>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</si>
  <si>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</si>
  <si>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</si>
  <si>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</si>
  <si>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</si>
  <si>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</si>
  <si>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</si>
  <si>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</si>
  <si>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</si>
  <si>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</si>
  <si>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</si>
  <si>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</si>
  <si>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</si>
  <si>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</si>
  <si>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</si>
  <si>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</si>
  <si>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</si>
  <si>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</si>
  <si>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</si>
  <si>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</si>
  <si>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</si>
  <si>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</si>
  <si>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</si>
  <si>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</si>
  <si>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</si>
  <si>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</si>
  <si>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</si>
  <si>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</si>
  <si>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</si>
  <si>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</si>
  <si>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</si>
  <si>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</si>
  <si>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</si>
  <si>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</si>
  <si>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</si>
  <si>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</si>
  <si>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</si>
  <si>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</si>
  <si>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</si>
  <si>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</si>
  <si>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</si>
  <si>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</si>
  <si>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</si>
  <si>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</si>
  <si>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</si>
  <si>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</si>
  <si>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</si>
  <si>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</si>
  <si>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</si>
  <si>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</si>
  <si>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</si>
  <si>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</si>
  <si>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</si>
  <si>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</si>
  <si>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</si>
  <si>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</si>
  <si>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</si>
  <si>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</si>
  <si>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</si>
  <si>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</si>
  <si>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</si>
  <si>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</si>
  <si>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</si>
  <si>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</si>
  <si>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</si>
  <si>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</si>
  <si>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</si>
  <si>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</si>
  <si>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</si>
  <si>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</si>
  <si>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</si>
  <si>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</si>
  <si>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</si>
  <si>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</si>
  <si>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</si>
  <si>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</si>
  <si>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</si>
  <si>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</si>
  <si>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</si>
  <si>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</si>
  <si>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</si>
  <si>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</si>
  <si>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</si>
  <si>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</si>
  <si>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</si>
  <si>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</si>
  <si>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</si>
  <si>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</si>
  <si>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</si>
  <si>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</si>
  <si>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</si>
  <si>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</si>
  <si>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</si>
  <si>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</si>
  <si>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</si>
  <si>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</si>
  <si>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</si>
  <si>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</si>
  <si>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</si>
  <si>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</si>
  <si>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</si>
  <si>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</si>
  <si>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</si>
  <si>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</si>
  <si>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</si>
  <si>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</si>
  <si>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</si>
  <si>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</si>
  <si>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</si>
  <si>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</si>
  <si>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</si>
  <si>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</si>
  <si>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</si>
  <si>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</si>
  <si>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</si>
  <si>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</si>
  <si>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</si>
  <si>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</si>
  <si>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</si>
  <si>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</si>
  <si>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</si>
  <si>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</si>
  <si>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</si>
  <si>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</si>
  <si>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</si>
  <si>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</si>
  <si>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</si>
  <si>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</si>
  <si>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</si>
  <si>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</si>
  <si>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</si>
  <si>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</si>
  <si>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</si>
  <si>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</si>
  <si>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</si>
  <si>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</si>
  <si>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</si>
  <si>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</si>
  <si>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</si>
  <si>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</si>
  <si>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</si>
  <si>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</si>
  <si>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</si>
  <si>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</si>
  <si>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</si>
  <si>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</si>
  <si>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</si>
  <si>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</si>
  <si>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</si>
  <si>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</si>
  <si>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</si>
  <si>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</si>
  <si>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</si>
  <si>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</si>
  <si>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</si>
  <si>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</si>
  <si>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</si>
  <si>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</si>
  <si>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</si>
  <si>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</si>
  <si>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</si>
  <si>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</si>
  <si>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</si>
  <si>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</si>
  <si>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</si>
  <si>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</si>
  <si>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</si>
  <si>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</si>
  <si>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</si>
  <si>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</si>
  <si>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</si>
  <si>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</si>
  <si>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</si>
  <si>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</si>
  <si>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</si>
  <si>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</si>
  <si>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</si>
  <si>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</si>
  <si>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</si>
  <si>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</si>
  <si>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</si>
  <si>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</si>
  <si>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</si>
  <si>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</si>
  <si>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</si>
  <si>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</si>
  <si>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</si>
  <si>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</si>
  <si>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</si>
  <si>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</si>
  <si>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</si>
  <si>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</si>
  <si>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</si>
  <si>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</si>
  <si>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</si>
  <si>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</si>
  <si>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</si>
  <si>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</si>
  <si>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</si>
  <si>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</si>
  <si>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</si>
  <si>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</si>
  <si>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</si>
  <si>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</si>
  <si>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</si>
  <si>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</si>
  <si>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</si>
  <si>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</si>
  <si>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</si>
  <si>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</si>
  <si>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</si>
  <si>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</si>
  <si>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</si>
  <si>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</si>
  <si>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</si>
  <si>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</si>
  <si>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</si>
  <si>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</si>
  <si>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</si>
  <si>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</si>
  <si>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</si>
  <si>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</si>
  <si>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</si>
  <si>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</si>
  <si>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</si>
  <si>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</si>
  <si>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</si>
  <si>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</si>
  <si>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</si>
  <si>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</si>
  <si>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</si>
  <si>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</si>
  <si>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</si>
  <si>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</si>
  <si>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</si>
  <si>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</si>
  <si>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</si>
  <si>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</si>
  <si>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</si>
  <si>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</si>
  <si>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</si>
  <si>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</si>
  <si>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</si>
  <si>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</si>
  <si>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</si>
  <si>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</si>
  <si>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</si>
  <si>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</si>
  <si>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</si>
  <si>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</si>
  <si>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</si>
  <si>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</si>
  <si>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</si>
  <si>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</si>
  <si>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</si>
  <si>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</si>
  <si>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</si>
  <si>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</si>
  <si>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</si>
  <si>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</si>
  <si>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</si>
  <si>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</si>
  <si>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</si>
  <si>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</si>
  <si>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</si>
  <si>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</si>
  <si>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</si>
  <si>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</si>
  <si>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</si>
  <si>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</si>
  <si>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</si>
  <si>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</si>
  <si>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</si>
  <si>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</si>
  <si>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</si>
  <si>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</si>
  <si>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</si>
  <si>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</si>
  <si>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</si>
  <si>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</si>
  <si>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</si>
  <si>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</si>
  <si>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</si>
  <si>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</si>
  <si>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</si>
  <si>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</si>
  <si>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</si>
  <si>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</si>
  <si>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</si>
  <si>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</si>
  <si>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</si>
  <si>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</si>
  <si>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</si>
  <si>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</si>
  <si>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</si>
  <si>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</si>
  <si>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</si>
  <si>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</si>
  <si>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</si>
  <si>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</si>
  <si>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</si>
  <si>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</si>
  <si>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</si>
  <si>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</si>
  <si>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</si>
  <si>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</si>
  <si>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</si>
  <si>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</si>
  <si>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</si>
  <si>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</si>
  <si>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</si>
  <si>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</si>
  <si>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</si>
  <si>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</si>
  <si>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</si>
  <si>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</si>
  <si>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</si>
  <si>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</si>
  <si>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</si>
  <si>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</si>
  <si>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</si>
  <si>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</si>
  <si>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</si>
  <si>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</si>
  <si>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</si>
  <si>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</si>
  <si>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</si>
  <si>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</si>
  <si>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</si>
  <si>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</si>
  <si>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</si>
  <si>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</si>
  <si>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</si>
  <si>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</si>
  <si>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</si>
  <si>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</si>
  <si>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</si>
  <si>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</si>
  <si>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</si>
  <si>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</si>
  <si>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</si>
  <si>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</si>
  <si>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</si>
  <si>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</si>
  <si>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</si>
  <si>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</si>
  <si>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</si>
  <si>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</si>
  <si>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</si>
  <si>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</si>
  <si>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</si>
  <si>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</si>
  <si>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</si>
  <si>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</si>
  <si>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</si>
  <si>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</si>
  <si>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</si>
  <si>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</si>
  <si>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</si>
  <si>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</si>
  <si>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</si>
  <si>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</si>
  <si>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</si>
  <si>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</si>
  <si>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</si>
  <si>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</si>
  <si>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</si>
  <si>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</si>
  <si>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</si>
  <si>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</si>
  <si>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</si>
  <si>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</si>
  <si>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</si>
  <si>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</si>
  <si>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</si>
  <si>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</si>
  <si>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</si>
  <si>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</si>
  <si>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</si>
  <si>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</si>
  <si>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</si>
  <si>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</si>
  <si>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</si>
  <si>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</si>
  <si>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</si>
  <si>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</si>
  <si>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</si>
  <si>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</si>
  <si>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</si>
  <si>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</si>
  <si>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</si>
  <si>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</si>
  <si>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</si>
  <si>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</si>
  <si>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</si>
  <si>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</si>
  <si>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</si>
  <si>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</si>
  <si>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</si>
  <si>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</si>
  <si>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</si>
  <si>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</si>
  <si>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</si>
  <si>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</si>
  <si>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</si>
  <si>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</si>
  <si>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</si>
  <si>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</si>
  <si>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</si>
  <si>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</si>
  <si>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</si>
  <si>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</si>
  <si>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</si>
  <si>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</si>
  <si>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</si>
  <si>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</si>
  <si>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</si>
  <si>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</si>
  <si>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</si>
  <si>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</si>
  <si>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</si>
  <si>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</si>
  <si>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</si>
  <si>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</si>
  <si>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</si>
  <si>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</si>
  <si>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</si>
  <si>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</si>
  <si>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</si>
  <si>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</si>
  <si>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</si>
  <si>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</si>
  <si>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</si>
  <si>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</si>
  <si>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</si>
  <si>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</si>
  <si>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</si>
  <si>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</si>
  <si>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</si>
  <si>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</si>
  <si>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</si>
  <si>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</si>
  <si>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</si>
  <si>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</si>
  <si>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</si>
  <si>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</si>
  <si>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</si>
  <si>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</si>
  <si>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</si>
  <si>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</si>
  <si>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</si>
  <si>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</si>
  <si>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</si>
  <si>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</si>
  <si>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</si>
  <si>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</si>
  <si>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</si>
  <si>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</si>
  <si>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</si>
  <si>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</si>
  <si>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</si>
  <si>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</si>
  <si>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</si>
  <si>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</si>
  <si>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</si>
  <si>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</si>
  <si>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</si>
  <si>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</si>
  <si>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</si>
  <si>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</si>
  <si>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</si>
  <si>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</si>
  <si>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</si>
  <si>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</si>
  <si>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</si>
  <si>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</si>
  <si>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</si>
  <si>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</si>
  <si>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</si>
  <si>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</si>
  <si>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</si>
  <si>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</si>
  <si>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</si>
  <si>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</si>
  <si>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</si>
  <si>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</si>
  <si>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</si>
  <si>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</si>
  <si>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</si>
  <si>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</si>
  <si>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</si>
  <si>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</si>
  <si>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</si>
  <si>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</si>
  <si>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</si>
  <si>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</si>
  <si>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</si>
  <si>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</si>
  <si>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</si>
  <si>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</si>
  <si>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</si>
  <si>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</si>
  <si>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</si>
  <si>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</si>
  <si>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</si>
  <si>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</si>
  <si>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</si>
  <si>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</si>
  <si>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</si>
  <si>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</si>
  <si>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</si>
  <si>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</si>
  <si>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</si>
  <si>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</si>
  <si>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</si>
  <si>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</si>
  <si>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</si>
  <si>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</si>
  <si>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</si>
  <si>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</si>
  <si>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</si>
  <si>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</si>
  <si>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</si>
  <si>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</si>
  <si>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</si>
  <si>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</si>
  <si>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</si>
  <si>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</si>
  <si>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</si>
  <si>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</si>
  <si>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</si>
  <si>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</si>
  <si>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</si>
  <si>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</si>
  <si>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</si>
  <si>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</si>
  <si>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</si>
  <si>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</si>
  <si>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</si>
  <si>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</si>
  <si>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</si>
  <si>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</si>
  <si>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</si>
  <si>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</si>
  <si>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</si>
  <si>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</si>
  <si>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</si>
  <si>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</si>
  <si>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</si>
  <si>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</si>
  <si>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</si>
  <si>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</si>
  <si>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</si>
  <si>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</si>
  <si>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</si>
  <si>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</si>
  <si>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</si>
  <si>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</si>
  <si>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</si>
  <si>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</si>
  <si>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</si>
  <si>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</si>
  <si>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</si>
  <si>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</si>
  <si>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</si>
  <si>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</si>
  <si>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</si>
  <si>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</si>
  <si>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</si>
  <si>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</si>
  <si>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</si>
  <si>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</si>
  <si>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</si>
  <si>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</si>
  <si>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</si>
  <si>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</si>
  <si>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</si>
  <si>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</si>
  <si>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</si>
  <si>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</si>
  <si>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</si>
  <si>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</si>
  <si>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</si>
  <si>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</si>
  <si>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</si>
  <si>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</si>
  <si>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</si>
  <si>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</si>
  <si>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</si>
  <si>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</si>
  <si>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</si>
  <si>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</si>
  <si>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</si>
  <si>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</si>
  <si>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</si>
  <si>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</si>
  <si>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</si>
  <si>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</si>
  <si>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</si>
  <si>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</si>
  <si>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</si>
  <si>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</si>
  <si>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</si>
  <si>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</si>
  <si>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</si>
  <si>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</si>
  <si>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</si>
  <si>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</si>
  <si>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</si>
  <si>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</si>
  <si>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</si>
  <si>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</si>
  <si>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</si>
  <si>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</si>
  <si>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</si>
  <si>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</si>
  <si>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</si>
  <si>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</si>
  <si>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</si>
  <si>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</si>
  <si>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</si>
  <si>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</si>
  <si>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</si>
  <si>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</si>
  <si>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</si>
  <si>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</si>
  <si>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</si>
  <si>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</si>
  <si>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</si>
  <si>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</si>
  <si>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</si>
  <si>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</si>
  <si>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</si>
  <si>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</si>
  <si>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</si>
  <si>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</si>
  <si>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</si>
  <si>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</si>
  <si>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</si>
  <si>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</si>
  <si>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</si>
  <si>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</si>
  <si>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</si>
  <si>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</si>
  <si>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</si>
  <si>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</si>
  <si>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</si>
  <si>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</si>
  <si>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</si>
  <si>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</si>
  <si>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</si>
  <si>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</si>
  <si>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</si>
  <si>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</si>
  <si>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</si>
  <si>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</si>
  <si>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</si>
  <si>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</si>
  <si>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</si>
  <si>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</si>
  <si>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</si>
  <si>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</si>
  <si>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</si>
  <si>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</si>
  <si>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</si>
  <si>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</si>
  <si>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</si>
  <si>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</si>
  <si>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</si>
  <si>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</si>
  <si>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</si>
  <si>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</si>
  <si>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</si>
  <si>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</si>
  <si>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</si>
  <si>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</si>
  <si>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</si>
  <si>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</si>
  <si>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</si>
  <si>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</si>
  <si>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</si>
  <si>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</si>
  <si>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</si>
  <si>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</si>
  <si>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</si>
  <si>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</si>
  <si>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</si>
  <si>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</si>
  <si>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</si>
  <si>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</si>
  <si>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</si>
  <si>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</si>
  <si>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</si>
  <si>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</si>
  <si>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</si>
  <si>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</si>
  <si>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</si>
  <si>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</si>
  <si>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</si>
  <si>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</si>
  <si>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</si>
  <si>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</si>
  <si>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</si>
  <si>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</si>
  <si>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</si>
  <si>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</si>
  <si>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</si>
  <si>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</si>
  <si>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</si>
  <si>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</si>
  <si>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</si>
  <si>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</si>
  <si>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</si>
  <si>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</si>
  <si>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</si>
  <si>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</si>
  <si>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</si>
  <si>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</si>
  <si>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</si>
  <si>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</si>
  <si>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</si>
  <si>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</si>
  <si>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</si>
  <si>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</si>
  <si>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</si>
  <si>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</si>
  <si>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</si>
  <si>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</si>
  <si>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</si>
  <si>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</si>
  <si>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</si>
  <si>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</si>
  <si>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</si>
  <si>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</si>
  <si>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</si>
  <si>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</si>
  <si>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</si>
  <si>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</si>
  <si>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</si>
  <si>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</si>
  <si>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</si>
  <si>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</si>
  <si>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</si>
  <si>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</si>
  <si>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</si>
  <si>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</si>
  <si>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</si>
  <si>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</si>
  <si>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</si>
  <si>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</si>
  <si>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</si>
  <si>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</si>
  <si>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</si>
  <si>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</si>
  <si>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</si>
  <si>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</si>
  <si>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</si>
  <si>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</si>
  <si>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</si>
  <si>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</si>
  <si>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</si>
  <si>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</si>
  <si>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</si>
  <si>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</si>
  <si>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</si>
  <si>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</si>
  <si>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</si>
  <si>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</si>
  <si>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</si>
  <si>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</si>
  <si>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</si>
  <si>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</si>
  <si>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</si>
  <si>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PCM-20251112-00002294</t>
  </si>
  <si>
    <t>ETA 75 min</t>
  </si>
  <si>
    <t>PCM-20251112-00002328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</si>
</sst>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310.9416473379606</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45973.890073263887</v>
      </c>
      <c r="H3" s="111"/>
      <c r="I3" s="109"/>
      <c r="J3" s="109"/>
      <c r="K3" s="113"/>
      <c r="L3" s="114" t="str">
        <f>IFERROR(VLOOKUP(#REF!,DB!A:I,9,0),"")</f>
        <v/>
      </c>
    </row>
    <row r="4" spans="1:15" ht="15" customHeight="1">
      <c r="A4" s="108"/>
      <c r="B4" s="109" t="str">
        <f>IFERROR(VLOOKUP(D4,DB!A:K,11,0),"")</f>
        <v/>
      </c>
      <c r="C4" s="109"/>
      <c r="D4" s="109"/>
      <c r="E4" s="110"/>
      <c r="F4" s="111"/>
      <c r="G4" s="112">
        <f t="shared" ca="1" si="0"/>
        <v>45973.890073263887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45973.890073263887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45973.890073263887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45973.890073263887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45973.890073263887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45973.890073263887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45973.890073263887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45973.890073263887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45973.890073263887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45973.890073263887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45973.890073263887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45973.890073263887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45973.890073263887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45973.890073263887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45973.890073263887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45973.890073263887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45973.890073263887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45973.890073263887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45973.890073263887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45973.890073263887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45973.890073263887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45973.890073263887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45973.890073263887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45973.890073263887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45973.890073263887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45973.890073263887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45973.890073263887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45973.890073263887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45973.890073263887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45973.890073263887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45973.890073263887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45973.890073263887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45973.890073263887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45973.890073263887</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45973.890073263887</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45973.890073263887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45973.890073263887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45973.890073263887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45973.890073263887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45973.890073263887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45973.890073263887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45973.890073263887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45973.890073263887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45973.890073263887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45973.890073263887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45973.890073263887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45973.890073263887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45973.890073263887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45973.890073263887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45973.890073263887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45973.890073263887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45973.890073263887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45973.890073263887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45973.890073263887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45973.890073263887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45973.890073263887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45973.890073263887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45973.890073263887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45973.890073263887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45973.890073263887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45973.890073263887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45973.890073263887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45973.890073263887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45973.890073263887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45973.890073263887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45973.890073263887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45973.890073263887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45973.890073263887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45973.890073263887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45973.890073263887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45973.890073263887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45973.890073263887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45973.890073263887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45973.890073263887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45973.890073263887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45973.890073263887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45973.890073263887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45973.890073263887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45973.890073263887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45973.890073263887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45973.890073263887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45973.890073263887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45973.890073263887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45973.890073263887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45973.890073263887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45973.890073263887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45973.890073263887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45973.890073263887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45973.890073263887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45973.890073263887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45973.890073263887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45973.890073263887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45973.890073263887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45973.890073263887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45973.890073263887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45973.890073263887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45973.890073263887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45973.890073263887</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45973.890073263887</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45973.890073263887</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45973.890073263887</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45973.890073263887</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45973.890073263887</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45973.890073263887</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45973.890073263887</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45973.890073263887</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45973.890073263887</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45973.890073263887</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45973.890073263887</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45973.890073263887</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45973.890073263887</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45973.890073263887</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45973.890073263887</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45973.890073263887</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45973.890073263887</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148.89023530092527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27895</v>
      </c>
      <c r="E4" s="103"/>
      <c r="F4" s="104"/>
      <c r="G4" s="105">
        <f t="shared" ref="G4" ca="1" si="1">IFERROR(NOW()-F4,"-")</f>
        <v>45973.890073263887</v>
      </c>
      <c r="H4" s="104"/>
      <c r="I4" s="18" t="str">
        <f>IFERROR(VLOOKUP(D4,DB!A:F,6,0),"")</f>
        <v>SCECO</v>
      </c>
      <c r="J4" s="18" t="str">
        <f>IFERROR(VLOOKUP(D4,DB!A:G,7,0),"")</f>
        <v>In progress</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45973.890073263887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45973.890073263887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45973.890073263887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45973.890073263887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45973.890073263887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45973.890073263887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45973.890073263887</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45973.890073263887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45973.890073263887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45973.890073263887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45973.890073263887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45973.890073263887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45973.890073263887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45973.890073263887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45973.890073263887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45973.890073263887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45973.890073263887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45973.890073263887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45973.890073263887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45973.890073263887</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45973.890073263887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45973.890073263887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45973.890073263887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45973.890073263887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45973.890073263887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45973.890073263887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45973.890073263887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45973.890073263887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45973.890073263887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45973.890073263887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45973.890073263887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45973.890073263887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45973.890073263887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45973.890073263887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45973.890073263887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45973.890073263887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45973.890073263887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45973.890073263887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45973.890073263887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45973.890073263887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45973.890073263887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45973.890073263887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45973.890073263887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45973.890073263887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45973.890073263887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45973.890073263887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45973.890073263887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45973.890073263887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45973.890073263887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45973.890073263887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45973.890073263887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45973.890073263887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45973.890073263887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45973.890073263887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45973.890073263887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45973.890073263887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45973.890073263887</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45973.890073263887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45973.890073263887</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45973.890073263887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45973.890073263887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45973.890073263887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45973.890073263887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45973.890073263887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45973.890073263887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45973.890073263887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45973.890073263887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45973.890073263887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45973.890073263887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45973.890073263887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45973.890073263887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45973.890073263887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45973.890073263887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45973.890073263887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45973.890073263887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45973.890073263887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45973.890073263887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45973.890073263887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45973.890073263887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45973.890073263887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45973.890073263887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45973.890073263887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45973.890073263887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45973.890073263887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45973.890073263887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45973.890073263887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45973.890073263887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45973.890073263887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45973.890073263887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45973.890073263887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45973.890073263887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45973.890073263887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45973.890073263887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45973.890073263887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45973.890073263887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45973.890073263887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45973.890073263887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45973.890073263887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45973.890073263887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45973.890073263887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45973.890073263887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45973.890073263887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45973.890073263887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45973.890073263887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45973.890073263887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45973.890073263887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45973.890073263887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45973.890073263887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45973.890073263887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45973.890073263887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45973.890073263887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45973.890073263887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45973.890073263887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45973.890073263887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45973.890073263887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45973.890073263887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45973.890073263887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45973.890073263887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45973.890073263887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45973.890073263887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45973.890073263887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45973.890073263887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45973.890073263887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45973.890073263887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45973.890073263887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45973.890073263887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45973.890073263887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45973.890073263887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45973.890073263887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45973.890073263887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45973.890073263887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45973.890073263887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45973.890073263887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45973.890073263887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45973.890073263887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45973.890073263887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45973.890073263887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45973.890073263887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45973.890073263887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45973.890073263887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45973.890073263887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45973.890073263887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45973.890073263887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45973.890073263887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45973.890073263887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45973.890073263887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45973.890073263887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45973.890073263887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45973.890073263887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45973.890073263887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45973.890073263887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45973.890073263887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45973.890073263887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45973.890073263887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45973.890073263887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45973.890073263887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45973.890073263887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45973.890073263887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45973.890073263887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45973.890073263887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45973.890073263887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45973.890073263887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45973.890073263887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45973.890073263887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45973.890073263887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45973.890073263887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45973.890073263887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45973.890073263887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45973.890073263887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45973.890073263887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45973.890073263887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45973.890073263887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45973.890073263887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45973.890073263887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45973.890073263887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45973.890073263887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45973.890073263887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45973.890073263887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45973.890073263887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45973.890073263887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45973.890073263887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45973.890073263887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45973.890073263887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45973.890073263887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45973.890073263887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45973.890073263887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45973.890073263887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45973.890073263887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45973.890073263887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45973.890073263887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45973.890073263887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45973.890073263887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45973.890073263887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45973.890073263887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45973.890073263887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45973.890073263887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45973.890073263887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45973.890073263887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45973.890073263887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45973.890073263887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45973.890073263887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45973.890073263887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45973.890073263887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45973.890073263887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45973.890073263887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45973.890073263887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45973.890073263887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45973.890073263887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45973.890073263887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45973.890073263887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45973.890073263887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45973.890073263887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45973.890073263887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45973.890073263887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45973.890073263887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45973.890073263887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45973.890073263887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45973.890073263887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45973.890073263887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45973.890073263887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45973.890073263887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45973.890073263887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45973.890073263887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45973.890073263887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45973.890073263887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45973.890073263887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45973.890073263887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45973.890073263887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45973.890073263887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45973.890073263887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45973.890073263887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45973.890073263887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45973.890073263887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45973.890073263887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45973.890073263887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45973.890073263887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45973.890073263887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45973.890073263887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45973.890073263887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45973.890073263887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45973.890073263887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45973.890073263887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45973.890073263887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45973.890073263887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45973.890073263887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45973.890073263887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45973.890073263887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45973.890073263887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45973.890073263887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45973.890073263887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45973.890073263887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45973.890073263887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45973.890073263887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45973.890073263887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45973.890073263887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45973.890073263887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45973.890073263887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45973.890073263887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45973.890073263887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45973.890073263887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45973.890073263887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45973.890073263887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45973.890073263887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45973.890073263887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45973.890073263887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45973.890073263887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45973.890073263887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45973.890073263887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45973.890073263887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45973.890073263887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45973.890073263887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45973.890073263887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45973.890073263887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45973.890073263887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45973.890073263887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45973.890073263887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45973.890073263887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45973.890073263887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45973.890073263887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45973.890073263887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45973.890073263887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45973.890073263887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45973.890073263887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45973.890073263887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45973.890073263887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45973.890073263887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45973.890073263887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45973.890073263887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45973.890073263887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45973.890073263887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45973.890073263887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45973.890073263887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45973.890073263887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45973.890073263887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45973.890073263887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45973.890073263887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45973.890073263887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45973.890073263887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45973.890073263887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45973.890073263887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45973.890073263887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45973.890073263887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45973.890073263887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45973.890073263887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45973.890073263887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45973.890073263887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45973.890073263887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45973.890073263887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45973.890073263887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45973.890073263887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45973.890073263887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45973.890073263887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45973.890073263887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45973.890073263887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45973.890073263887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45973.890073263887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45973.890073263887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45973.890073263887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45973.890073263887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45973.890073263887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45973.890073263887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45973.890073263887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45973.890073263887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45973.890073263887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45973.890073263887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45973.890073263887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45973.890073263887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45973.890073263887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45973.890073263887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45973.890073263887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45973.890073263887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45973.890073263887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45973.890073263887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45973.890073263887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45973.890073263887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45973.890073263887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45973.890073263887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45973.890073263887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45973.890073263887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45973.890073263887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45973.890073263887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45973.890073263887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45973.890073263887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45973.890073263887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45973.890073263887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45973.890073263887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45973.890073263887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45973.890073263887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45973.890073263887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45973.890073263887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45973.890073263887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45973.890073263887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45973.890073263887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45973.890073263887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45973.890073263887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45973.890073263887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45973.890073263887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45973.890073263887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45973.890073263887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45973.890073263887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45973.890073263887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45973.890073263887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45973.890073263887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45973.890073263887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45973.890073263887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45973.890073263887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45973.890073263887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45973.890073263887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45973.890073263887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45973.890073263887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45973.890073263887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45973.890073263887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45973.890073263887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45973.890073263887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45973.890073263887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45973.890073263887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45973.890073263887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45973.890073263887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45973.890073263887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45973.890073263887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45973.890073263887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45973.890073263887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45973.890073263887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45973.890073263887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45973.890073263887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45973.890073263887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45973.890073263887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45973.890073263887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45973.890073263887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45973.890073263887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45973.890073263887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45973.890073263887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45973.890073263887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45973.890073263887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45973.890073263887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45973.890073263887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45973.890073263887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45973.890073263887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45973.890073263887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45973.890073263887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45973.890073263887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45973.890073263887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45973.890073263887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45973.890073263887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45973.890073263887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45973.890073263887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45973.890073263887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45973.890073263887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45973.890073263887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45973.890073263887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45973.890073263887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45973.890073263887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45973.890073263887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45973.890073263887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45973.890073263887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45973.890073263887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45973.890073263887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45973.890073263887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45973.890073263887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45973.890073263887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45973.890073263887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45973.890073263887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45973.890073263887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45973.890073263887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45973.890073263887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45973.890073263887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45973.890073263887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45973.890073263887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45973.890073263887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45973.890073263887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45973.890073263887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45973.890073263887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45973.890073263887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45973.890073263887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45973.890073263887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45973.890073263887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45973.890073263887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45973.890073263887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45973.890073263887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45973.890073263887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45973.890073263887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45973.890073263887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45973.890073263887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45973.890073263887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45973.890073263887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45973.890073263887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45973.890073263887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45973.890073263887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45973.890073263887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45973.890073263887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45973.890073263887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45973.890073263887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45973.890073263887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45973.890073263887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45973.890073263887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45973.890073263887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45973.890073263887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45973.890073263887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45973.890073263887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45973.890073263887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45973.890073263887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45973.890073263887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45973.890073263887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45973.890073263887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45973.890073263887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45973.890073263887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45973.890073263887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45973.890073263887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45973.890073263887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45973.890073263887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45973.890073263887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45973.890073263887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45973.890073263887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45973.890073263887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45973.890073263887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45973.890073263887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45973.890073263887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45973.890073263887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45973.890073263887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45973.890073263887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45973.890073263887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45973.890073263887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45973.890073263887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45973.890073263887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45973.890073263887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45973.890073263887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45973.890073263887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45973.890073263887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45973.890073263887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45973.890073263887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45973.890073263887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45973.890073263887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45973.890073263887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45973.890073263887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45973.890073263887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45973.890073263887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45973.890073263887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45973.890073263887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45973.890073263887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45973.890073263887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45973.890073263887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45973.890073263887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45973.890073263887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45973.890073263887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45973.890073263887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45973.890073263887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45973.890073263887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45973.890073263887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45973.890073263887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45973.890073263887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45973.890073263887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45973.890073263887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45973.890073263887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45973.890073263887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45973.890073263887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45973.890073263887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45973.890073263887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45973.890073263887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45973.890073263887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45973.890073263887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45973.890073263887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45973.890073263887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45973.890073263887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45973.890073263887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45973.890073263887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45973.890073263887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45973.890073263887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45973.890073263887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45973.890073263887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45973.890073263887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45973.890073263887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45973.890073263887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45973.890073263887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45973.890073263887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45973.890073263887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45973.890073263887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45973.890073263887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45973.890073263887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45973.890073263887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45973.890073263887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45973.890073263887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45973.890073263887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45973.890073263887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45973.890073263887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45973.890073263887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45973.890073263887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45973.890073263887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45973.890073263887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45973.890073263887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45973.890073263887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45973.890073263887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45973.890073263887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45973.890073263887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45973.890073263887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45973.890073263887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45973.890073263887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45973.890073263887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45973.890073263887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45973.890073263887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45973.890073263887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45973.890073263887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45973.890073263887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45973.890073263887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45973.890073263887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45973.890073263887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45973.890073263887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45973.890073263887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45973.890073263887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45973.890073263887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45973.890073263887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45973.890073263887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45973.890073263887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45973.890073263887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45973.890073263887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45973.890073263887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45973.890073263887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45973.890073263887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45973.890073263887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45973.890073263887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45973.890073263887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45973.890073263887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45973.890073263887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45973.890073263887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45973.890073263887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45973.890073263887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45973.890073263887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45973.890073263887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45973.890073263887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45973.890073263887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45973.890073263887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45973.890073263887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45973.890073263887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45973.890073263887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45973.890073263887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45973.890073263887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45973.890073263887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45973.890073263887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45973.890073263887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45973.890073263887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45973.890073263887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45973.890073263887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45973.890073263887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45973.890073263887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45973.890073263887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45973.890073263887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45973.890073263887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45973.890073263887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45973.890073263887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45973.890073263887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45973.890073263887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45973.890073263887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45973.890073263887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45973.890073263887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45973.890073263887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45973.890073263887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45973.890073263887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45973.890073263887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45973.890073263887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45973.890073263887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45973.890073263887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45973.890073263887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45973.890073263887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45973.890073263887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45973.890073263887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45973.890073263887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45973.890073263887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45973.890073263887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45973.890073263887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45973.890073263887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45973.890073263887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45973.890073263887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45973.890073263887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45973.890073263887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45973.890073263887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45973.890073263887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45973.890073263887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45973.890073263887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45973.890073263887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45973.890073263887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45973.890073263887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45973.890073263887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45973.890073263887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45973.890073263887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45973.890073263887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45973.890073263887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45973.890073263887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45973.890073263887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45973.890073263887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45973.890073263887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45973.890073263887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45973.890073263887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45973.890073263887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45973.890073263887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45973.890073263887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45973.890073263887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45973.890073263887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45973.890073263887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45973.890073263887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45973.890073263887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45973.890073263887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45973.890073263887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45973.890073263887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45973.890073263887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45973.890073263887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45973.890073263887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45973.890073263887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45973.890073263887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45973.890073263887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45973.890073263887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45973.890073263887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45973.890073263887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45973.890073263887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45973.890073263887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45973.890073263887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45973.890073263887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45973.890073263887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45973.890073263887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45973.890073263887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45973.890073263887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45973.890073263887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45973.890073263887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45973.890073263887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45973.890073263887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45973.890073263887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45973.890073263887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45973.890073263887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45973.890073263887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45973.890073263887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45973.890073263887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45973.890073263887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45973.890073263887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45973.890073263887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45973.890073263887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45973.890073263887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45973.890073263887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45973.890073263887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45973.890073263887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45973.890073263887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45973.890073263887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45973.890073263887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45973.890073263887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45973.890073263887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45973.890073263887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45973.890073263887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45973.890073263887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45973.890073263887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45973.890073263887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45973.890073263887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45973.890073263887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45973.890073263887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45973.890073263887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45973.890073263887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45973.890073263887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45973.890073263887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45973.890073263887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45973.890073263887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45973.890073263887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45973.890073263887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45973.890073263887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45973.890073263887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45973.890073263887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45973.890073263887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45973.890073263887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45973.890073263887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45973.890073263887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45973.890073263887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45973.890073263887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45973.890073263887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45973.890073263887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45973.890073263887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45973.890073263887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45973.890073263887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45973.890073263887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45973.890073263887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45973.890073263887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45973.890073263887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45973.890073263887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45973.890073263887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45973.890073263887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45973.890073263887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45973.890073263887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45973.890073263887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45973.890073263887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45973.890073263887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45973.890073263887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45973.890073263887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45973.890073263887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45973.890073263887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45973.890073263887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45973.890073263887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45973.890073263887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45973.890073263887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45973.890073263887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45973.890073263887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45973.890073263887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45973.890073263887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45973.890073263887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45973.890073263887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45973.890073263887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45973.890073263887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45973.890073263887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45973.890073263887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45973.890073263887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45973.890073263887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45973.890073263887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45973.890073263887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45973.890073263887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45973.890073263887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45973.890073263887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45973.890073263887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45973.890073263887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45973.890073263887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45973.890073263887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45973.890073263887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45973.890073263887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45973.890073263887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45973.890073263887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45973.890073263887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45973.890073263887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45973.890073263887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45973.890073263887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45973.890073263887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45973.890073263887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45973.890073263887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45973.890073263887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45973.890073263887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45973.890073263887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45973.890073263887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45973.890073263887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45973.890073263887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45973.890073263887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45973.890073263887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45973.890073263887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45973.890073263887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45973.890073263887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45973.890073263887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45973.890073263887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45973.890073263887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45973.890073263887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45973.890073263887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45973.890073263887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45973.890073263887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45973.890073263887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45973.890073263887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45973.890073263887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45973.890073263887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45973.890073263887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45973.890073263887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45973.890073263887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45973.890073263887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45973.890073263887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45973.890073263887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45973.890073263887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45973.890073263887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45973.890073263887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45973.890073263887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45973.890073263887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45973.890073263887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45973.890073263887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45973.890073263887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45973.890073263887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45973.890073263887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45973.890073263887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45973.890073263887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45973.890073263887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45973.890073263887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45973.890073263887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45973.890073263887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45973.890073263887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45973.890073263887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45973.890073263887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45973.890073263887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45973.890073263887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45973.890073263887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45973.890073263887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45973.890073263887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45973.890073263887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45973.890073263887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45973.890073263887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45973.890073263887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45973.890073263887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45973.890073263887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45973.890073263887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45973.890073263887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45973.890073263887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45973.890073263887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45973.890073263887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45973.890073263887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45973.890073263887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45973.890073263887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45973.890073263887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45973.890073263887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45973.890073263887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45973.890073263887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45973.890073263887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45973.890073263887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45973.890073263887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45973.890073263887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45973.890073263887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45973.890073263887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45973.890073263887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45973.890073263887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45973.890073263887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45973.890073263887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45973.890073263887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45973.890073263887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45973.890073263887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45973.890073263887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45973.890073263887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45973.890073263887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45973.890073263887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45973.890073263887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45973.890073263887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45973.890073263887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45973.890073263887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45973.890073263887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45973.890073263887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45973.890073263887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45973.890073263887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45973.890073263887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45973.890073263887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45973.890073263887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45973.890073263887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45973.890073263887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45973.890073263887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45973.890073263887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45973.890073263887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45973.890073263887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45973.890073263887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45973.890073263887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45973.890073263887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45973.890073263887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45973.890073263887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45973.890073263887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45973.890073263887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45973.890073263887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45973.890073263887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45973.890073263887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45973.890073263887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45973.890073263887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45973.890073263887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45973.890073263887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45973.890073263887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45973.890073263887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45973.890073263887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45973.890073263887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45973.890073263887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45973.890073263887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45973.890073263887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45973.890073263887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45973.890073263887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45973.890073263887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45973.890073263887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45973.890073263887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45973.890073263887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45973.890073263887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45973.890073263887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45973.890073263887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45973.890073263887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45973.890073263887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45973.890073263887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45973.890073263887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45973.890073263887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45973.890073263887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45973.890073263887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45973.890073263887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45973.890073263887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45973.890073263887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45973.890073263887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45973.890073263887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45973.890073263887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45973.890073263887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45973.890073263887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45973.890073263887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45973.890073263887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45973.890073263887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45973.890073263887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45973.890073263887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45973.890073263887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45973.890073263887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45973.890073263887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45973.890073263887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45973.890073263887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45973.890073263887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45973.890073263887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45973.890073263887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45973.890073263887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45973.890073263887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45973.890073263887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45973.890073263887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45973.890073263887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45973.890073263887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45973.890073263887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45973.890073263887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45973.890073263887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45973.890073263887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45973.890073263887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45973.890073263887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45973.890073263887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45973.890073263887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45973.890073263887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45973.890073263887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45973.890073263887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45973.890073263887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45973.890073263887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45973.890073263887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45973.890073263887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45973.890073263887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45973.890073263887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45973.890073263887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45973.890073263887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45973.890073263887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45973.890073263887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45973.890073263887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45973.890073263887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45973.890073263887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45973.890073263887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45973.890073263887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45973.890073263887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45973.890073263887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45973.890073263887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45973.890073263887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45973.890073263887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45973.890073263887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45973.890073263887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45973.890073263887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45973.890073263887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45973.890073263887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45973.890073263887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45973.890073263887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45973.890073263887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45973.890073263887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45973.890073263887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45973.890073263887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45973.890073263887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45973.890073263887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45973.890073263887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45973.890073263887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45973.890073263887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45973.890073263887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45973.890073263887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45973.890073263887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45973.890073263887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45973.890073263887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45973.890073263887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45973.890073263887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45973.890073263887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45973.890073263887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45973.890073263887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45973.890073263887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45973.890073263887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45973.890073263887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45973.890073263887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45973.890073263887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45973.890073263887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45973.890073263887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45973.890073263887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45973.890073263887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45973.890073263887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45973.890073263887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45973.890073263887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45973.890073263887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45973.890073263887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45973.890073263887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45973.890073263887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45973.890073263887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45973.890073263887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45973.890073263887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45973.890073263887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45973.890073263887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45973.890073263887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45973.890073263887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45973.890073263887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45973.890073263887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45973.890073263887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45973.890073263887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45973.890073263887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45973.890073263887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45973.890073263887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45973.890073263887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45973.890073263887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45973.890073263887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45973.890073263887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45973.890073263887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45973.890073263887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45973.890073263887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45973.890073263887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45973.890073263887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45973.890073263887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45973.890073263887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45973.890073263887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45973.890073263887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45973.890073263887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45973.890073263887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45973.890073263887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45973.890073263887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45973.890073263887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45973.890073263887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45973.890073263887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45973.890073263887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45973.890073263887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45973.890073263887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45973.890073263887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45973.890073263887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45973.890073263887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45973.890073263887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45973.890073263887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45973.890073263887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45973.890073263887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45973.890073263887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45973.890073263887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45973.890073263887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45973.890073263887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45973.890073263887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45973.890073263887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45973.890073263887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45973.890073263887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45973.890073263887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45973.890073263887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45973.890073263887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45973.890073263887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45973.890073263887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45973.890073263887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45973.890073263887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45973.890073263887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45973.890073263887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45973.890073263887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45973.890073263887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45973.890073263887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45973.890073263887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45973.890073263887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45973.890073263887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45973.890073263887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45973.890073263887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45973.890073263887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45973.890073263887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45973.890073263887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45973.890073263887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45973.890073263887</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270.40935567129054</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45973.890073263887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45973.890073263887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45973.890073263887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45973.890073263887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45973.890073263887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45973.890073263887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45973.890073263887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45973.890073263887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45973.890073263887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45973.890073263887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45973.890073263887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45973.890073263887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45973.890073263887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45973.890073263887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45973.890073263887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45973.890073263887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45973.890073263887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45973.890073263887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45973.890073263887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45973.890073263887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45973.890073263887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45973.890073263887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45973.890073263887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45973.890073263887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45973.890073263887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45973.890073263887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45973.890073263887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45973.890073263887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45973.890073263887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45973.890073263887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45973.890073263887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45973.890073263887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45973.890073263887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45973.890073263887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45973.890073263887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45973.890073263887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45973.890073263887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45973.890073263887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45973.890073263887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45973.890073263887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45973.890073263887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45973.890073263887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45973.890073263887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45973.890073263887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45973.890073263887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45973.890073263887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45973.890073263887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45973.890073263887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45973.890073263887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45973.890073263887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45973.890073263887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45973.890073263887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45973.890073263887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45973.890073263887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45973.890073263887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45973.890073263887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45973.890073263887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45973.890073263887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45973.890073263887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45973.890073263887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45973.890073263887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45973.890073263887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45973.890073263887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45973.890073263887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45973.890073263887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45973.890073263887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45973.890073263887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45973.890073263887</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82.058013078698423</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47.701195949070097</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7" ca="1" si="1">IFERROR(NOW()-F4,"")</f>
        <v>25.228962152774329</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45973.890073263887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45973.890073263887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45973.890073263887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45973.890073263887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45973.890073263887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45973.890073263887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45973.890073263887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45973.890073263887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45973.890073263887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45973.890073263887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45973.890073263887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45973.890073263887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45973.890073263887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45973.890073263887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45973.890073263887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45973.890073263887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45973.890073263887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45973.890073263887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45973.890073263887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45973.890073263887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45973.890073263887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45973.890073263887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45973.890073263887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45973.890073263887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45973.890073263887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45973.890073263887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45973.890073263887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45973.890073263887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45973.890073263887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45973.890073263887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45973.890073263887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45973.890073263887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45973.890073263887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45973.890073263887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45973.890073263887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45973.890073263887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45973.890073263887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45973.890073263887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45973.890073263887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45973.890073263887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45973.890073263887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45973.890073263887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45973.890073263887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45973.890073263887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45973.890073263887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45973.890073263887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45973.890073263887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45973.890073263887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45973.890073263887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45973.890073263887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45973.890073263887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45973.890073263887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45973.890073263887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45973.890073263887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45973.890073263887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45973.890073263887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45973.890073263887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45973.890073263887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45973.890073263887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45973.890073263887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45973.890073263887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45973.890073263887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45973.890073263887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45973.890073263887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45973.890073263887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45973.890073263887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45973.890073263887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45973.890073263887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45973.890073263887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45973.890073263887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45973.890073263887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45973.890073263887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45973.890073263887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45973.890073263887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45973.890073263887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45973.890073263887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45973.890073263887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45973.890073263887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45973.890073263887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45973.890073263887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45973.890073263887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45973.890073263887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45973.890073263887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45973.890073263887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45973.890073263887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45973.890073263887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45973.890073263887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45973.890073263887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45973.890073263887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45973.890073263887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45973.890073263887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45973.890073263887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45973.890073263887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45973.890073263887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45973.890073263887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45973.890073263887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45973.890073263887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45973.890073263887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45973.890073263887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45973.890073263887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45973.890073263887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45973.890073263887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45973.890073263887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45973.890073263887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45973.890073263887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45973.890073263887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45973.890073263887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45973.890073263887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45973.890073263887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45973.890073263887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45973.890073263887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45973.890073263887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45973.890073263887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45973.890073263887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45973.890073263887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45973.890073263887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45973.890073263887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45973.890073263887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45973.890073263887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45973.890073263887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45973.890073263887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45973.890073263887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45973.890073263887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45973.890073263887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45973.890073263887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45973.890073263887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45973.890073263887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45973.890073263887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45973.890073263887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45973.890073263887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45973.890073263887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45973.890073263887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45973.890073263887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45973.890073263887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45973.890073263887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45973.890073263887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45973.890073263887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45973.890073263887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45973.890073263887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45973.890073263887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45973.890073263887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45973.890073263887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45973.890073263887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45973.890073263887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45973.890073263887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45973.890073263887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45973.890073263887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45973.890073263887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45973.890073263887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45973.890073263887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45973.890073263887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45973.890073263887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45973.890073263887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45973.890073263887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45973.890073263887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45973.890073263887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45973.890073263887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45973.890073263887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45973.890073263887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45973.890073263887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45973.890073263887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45973.890073263887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45973.890073263887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45973.890073263887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45973.890073263887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45973.890073263887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45973.890073263887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45973.890073263887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45973.890073263887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45973.890073263887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45973.890073263887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45973.890073263887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45973.890073263887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45973.890073263887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45973.890073263887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45973.890073263887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45973.890073263887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45973.890073263887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45973.890073263887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45973.890073263887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45973.890073263887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45973.890073263887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45973.890073263887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45973.890073263887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45973.890073263887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45973.890073263887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45973.890073263887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45973.890073263887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45973.890073263887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45973.890073263887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45973.890073263887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45973.890073263887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45973.890073263887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45973.890073263887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45973.890073263887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45973.890073263887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45973.890073263887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45973.890073263887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45973.890073263887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45973.890073263887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45973.890073263887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45973.890073263887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45973.890073263887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45973.890073263887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45973.890073263887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45973.890073263887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45973.890073263887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45973.890073263887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45973.890073263887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45973.890073263887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45973.890073263887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45973.890073263887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45973.890073263887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45973.890073263887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45973.890073263887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45973.890073263887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45973.890073263887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45973.890073263887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45973.890073263887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45973.890073263887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45973.890073263887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45973.890073263887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45973.890073263887</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tabSelected="1" workbookViewId="0">
      <selection activeCell="J8" sqref="J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39115</v>
      </c>
      <c r="B2" s="141" t="str">
        <f>IFERROR(VLOOKUP(D2,DB!A:K,11,0),"")</f>
        <v>R6</v>
      </c>
      <c r="C2" s="142">
        <v>1</v>
      </c>
      <c r="D2" s="141" t="s">
        <v>30913</v>
      </c>
      <c r="E2" s="124" t="s">
        <v>39021</v>
      </c>
      <c r="F2" s="156">
        <v>45973.331250000003</v>
      </c>
      <c r="G2" s="105">
        <f t="shared" ref="G2:G50" ca="1" si="0">IFERROR(NOW()-F2,"-")</f>
        <v>0.55882326388382353</v>
      </c>
      <c r="H2" s="143">
        <v>45973.190428240741</v>
      </c>
      <c r="I2" s="141" t="str">
        <f>IFERROR(VLOOKUP(D2,DB!A:F,6,0),"")</f>
        <v>SCECO</v>
      </c>
      <c r="J2" s="141" t="str">
        <f>IFERROR(VLOOKUP(D2,DB!A:G,7,0),"")</f>
        <v>Good</v>
      </c>
      <c r="K2" s="144" t="s">
        <v>39116</v>
      </c>
      <c r="L2" s="145" t="str">
        <f>IFERROR(VLOOKUP(D2,DB!A:I,9,0),"")</f>
        <v>Latis</v>
      </c>
    </row>
    <row r="3" spans="1:16382" ht="31.5" customHeight="1">
      <c r="A3" s="157" t="s">
        <v>39117</v>
      </c>
      <c r="B3" s="141" t="str">
        <f>IFERROR(VLOOKUP(D3,DB!A:K,11,0),"")</f>
        <v>R6</v>
      </c>
      <c r="C3" s="142">
        <v>2</v>
      </c>
      <c r="D3" s="141" t="s">
        <v>30826</v>
      </c>
      <c r="E3" s="124" t="s">
        <v>39021</v>
      </c>
      <c r="F3" s="156">
        <v>45973.867291666669</v>
      </c>
      <c r="G3" s="105">
        <f t="shared" ca="1" si="0"/>
        <v>2.2781597217544913E-2</v>
      </c>
      <c r="H3" s="143">
        <v>45973.859594907408</v>
      </c>
      <c r="I3" s="141" t="str">
        <f>IFERROR(VLOOKUP(D3,DB!A:F,6,0),"")</f>
        <v>SCECO</v>
      </c>
      <c r="J3" s="141" t="str">
        <f>IFERROR(VLOOKUP(D3,DB!A:G,7,0),"")</f>
        <v>Dead</v>
      </c>
      <c r="K3" s="144" t="s">
        <v>39118</v>
      </c>
      <c r="L3" s="145" t="str">
        <f>IFERROR(VLOOKUP(D3,DB!A:I,9,0),"")</f>
        <v>Latis</v>
      </c>
    </row>
    <row r="4" spans="1:16382" ht="31.5" customHeight="1">
      <c r="A4" s="140" t="s">
        <v>39119</v>
      </c>
      <c r="B4" s="141" t="str">
        <f>IFERROR(VLOOKUP(D4,DB!A:K,11,0),"")</f>
        <v>R6</v>
      </c>
      <c r="C4" s="142">
        <v>2</v>
      </c>
      <c r="D4" s="141" t="s">
        <v>32050</v>
      </c>
      <c r="E4" s="124" t="s">
        <v>39021</v>
      </c>
      <c r="F4" s="143">
        <v>45973.888009259259</v>
      </c>
      <c r="G4" s="105">
        <f t="shared" ca="1" si="0"/>
        <v>2.0640046277549118E-3</v>
      </c>
      <c r="H4" s="143">
        <v>45973.87872685185</v>
      </c>
      <c r="I4" s="141" t="str">
        <f>IFERROR(VLOOKUP(D4,DB!A:F,6,0),"")</f>
        <v>SCECO</v>
      </c>
      <c r="J4" s="141" t="str">
        <f>IFERROR(VLOOKUP(D4,DB!A:G,7,0),"")</f>
        <v>In progress+No BB Design</v>
      </c>
      <c r="K4" s="144"/>
      <c r="L4" s="145" t="str">
        <f>IFERROR(VLOOKUP(D4,DB!A:I,9,0),"")</f>
        <v>Latis</v>
      </c>
    </row>
    <row r="5" spans="1:16382" ht="31.5" customHeight="1">
      <c r="A5" s="140"/>
      <c r="B5" s="141" t="str">
        <f>IFERROR(VLOOKUP(D5,DB!A:K,11,0),"")</f>
        <v/>
      </c>
      <c r="C5" s="142"/>
      <c r="D5" s="141"/>
      <c r="E5" s="124"/>
      <c r="F5" s="143"/>
      <c r="G5" s="105">
        <f t="shared" ca="1" si="0"/>
        <v>45973.890073263887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45973.890073263887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45973.890073263887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45973.890073263887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45973.890073263887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45973.890073263887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45973.890073263887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45973.890073263887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45973.890073263887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45973.890073263887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45973.890073263887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45973.890073263887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45973.890073263887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45973.890073263887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45973.890073263887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45973.890073263887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45973.890073263887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45973.890073263887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45973.890073263887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45973.890073263887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45973.890073263887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45973.890073263887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45973.890073263887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45973.890073263887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45973.890073263887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45973.890073263887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45973.890073263887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45973.890073263887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45973.890073263887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45973.890073263887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45973.890073263887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45973.890073263887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45973.890073263887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45973.890073263887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45973.890073263887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45973.890073263887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45973.890073263887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45973.890073263887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45973.890073263887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45973.890073263887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45973.890073263887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45973.890073263887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45973.890073263887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45973.890073263887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45973.890073263887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45973.890073263887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45973.890073263887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45973.890073263887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45973.890073263887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45973.890073263887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45973.890073263887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45973.890073263887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45973.890073263887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45973.890073263887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45973.890073263887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45973.890073263887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45973.890073263887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45973.890073263887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45973.890073263887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45973.890073263887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45973.890073263887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45973.890073263887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45973.890073263887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45973.890073263887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45973.890073263887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45973.890073263887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45973.890073263887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45973.890073263887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45973.890073263887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45973.890073263887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45973.890073263887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45973.890073263887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45973.890073263887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45973.890073263887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45973.890073263887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45973.890073263887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45973.890073263887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45973.890073263887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45973.890073263887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45973.890073263887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45973.890073263887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45973.890073263887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45973.890073263887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45973.890073263887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45973.890073263887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45973.890073263887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45973.890073263887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45973.890073263887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45973.890073263887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45973.890073263887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45973.890073263887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45973.890073263887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45973.890073263887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45973.890073263887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45973.890073263887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45973.890073263887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45973.890073263887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45973.890073263887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45973.890073263887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45973.890073263887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45973.890073263887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45973.890073263887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45973.890073263887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45973.890073263887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45973.890073263887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45973.890073263887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45973.890073263887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45973.890073263887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45973.890073263887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45973.890073263887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45973.890073263887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45973.890073263887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45973.890073263887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45973.890073263887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45973.890073263887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45973.890073263887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45973.890073263887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45973.890073263887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45973.890073263887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45973.890073263887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45973.890073263887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45973.890073263887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45973.890073263887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45973.890073263887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45973.890073263887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45973.890073263887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45973.890073263887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45973.890073263887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45973.890073263887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45973.890073263887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45973.890073263887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45973.890073263887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45973.890073263887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45973.890073263887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45973.890073263887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45973.890073263887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45973.890073263887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45973.890073263887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45973.890073263887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45973.890073263887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45973.890073263887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45973.890073263887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45973.890073263887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45973.890073263887</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2025-11-12T18:23:01Z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